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4f12555aa473bb/BEDRIJF/EXCEL TEMPLATES/"/>
    </mc:Choice>
  </mc:AlternateContent>
  <xr:revisionPtr revIDLastSave="0" documentId="8_{3E4D7DE8-FBFE-4AA3-AE25-32CFD7575C01}" xr6:coauthVersionLast="44" xr6:coauthVersionMax="44" xr10:uidLastSave="{00000000-0000-0000-0000-000000000000}"/>
  <bookViews>
    <workbookView xWindow="-108" yWindow="-108" windowWidth="30936" windowHeight="16896" xr2:uid="{B0E664CC-13FF-44B2-993E-73C64C6150C1}"/>
  </bookViews>
  <sheets>
    <sheet name="CALLSHEET" sheetId="1" r:id="rId1"/>
    <sheet name="DAGRAP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2" l="1"/>
  <c r="Q33" i="2"/>
  <c r="K34" i="2"/>
  <c r="Q34" i="2"/>
  <c r="K35" i="2"/>
  <c r="Q35" i="2"/>
  <c r="K36" i="2"/>
  <c r="Q36" i="2"/>
  <c r="K37" i="2"/>
  <c r="Q37" i="2"/>
  <c r="K38" i="2"/>
  <c r="Q38" i="2"/>
  <c r="K39" i="2"/>
  <c r="Q39" i="2"/>
  <c r="K40" i="2"/>
  <c r="Q40" i="2"/>
  <c r="K41" i="2"/>
  <c r="Q41" i="2"/>
  <c r="K42" i="2"/>
  <c r="Q42" i="2"/>
  <c r="K43" i="2"/>
  <c r="Q43" i="2"/>
  <c r="K44" i="2"/>
  <c r="Q44" i="2"/>
  <c r="K45" i="2"/>
  <c r="Q45" i="2"/>
  <c r="K46" i="2"/>
  <c r="Q46" i="2"/>
  <c r="K47" i="2"/>
  <c r="Q47" i="2"/>
  <c r="K48" i="2"/>
  <c r="Q48" i="2"/>
  <c r="K49" i="2"/>
  <c r="Q49" i="2"/>
  <c r="K50" i="2"/>
  <c r="Q50" i="2"/>
  <c r="K31" i="2"/>
  <c r="Q31" i="2"/>
  <c r="Q32" i="2"/>
  <c r="K32" i="2"/>
  <c r="M24" i="2"/>
  <c r="J25" i="2"/>
  <c r="M25" i="2"/>
  <c r="M26" i="2"/>
  <c r="M27" i="2"/>
  <c r="M23" i="2"/>
  <c r="J23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31" i="2"/>
  <c r="M11" i="2"/>
  <c r="M12" i="2"/>
  <c r="M13" i="2"/>
  <c r="M14" i="2"/>
  <c r="M15" i="2"/>
  <c r="M16" i="2"/>
  <c r="M17" i="2"/>
  <c r="M18" i="2"/>
  <c r="M19" i="2"/>
  <c r="M10" i="2"/>
  <c r="J11" i="2"/>
  <c r="J12" i="2"/>
  <c r="J13" i="2"/>
  <c r="J14" i="2"/>
  <c r="J15" i="2"/>
  <c r="J16" i="2"/>
  <c r="J17" i="2"/>
  <c r="J18" i="2"/>
  <c r="J19" i="2"/>
  <c r="J10" i="2"/>
  <c r="F11" i="2"/>
  <c r="F12" i="2"/>
  <c r="F13" i="2"/>
  <c r="F14" i="2"/>
  <c r="F15" i="2"/>
  <c r="F16" i="2"/>
  <c r="F17" i="2"/>
  <c r="F18" i="2"/>
  <c r="F19" i="2"/>
  <c r="F10" i="2"/>
  <c r="D11" i="2"/>
  <c r="D12" i="2"/>
  <c r="D13" i="2"/>
  <c r="D14" i="2"/>
  <c r="D15" i="2"/>
  <c r="D16" i="2"/>
  <c r="D17" i="2"/>
  <c r="D18" i="2"/>
  <c r="D19" i="2"/>
  <c r="D10" i="2"/>
  <c r="B11" i="2"/>
  <c r="B12" i="2"/>
  <c r="B13" i="2"/>
  <c r="B14" i="2"/>
  <c r="B15" i="2"/>
  <c r="B16" i="2"/>
  <c r="B17" i="2"/>
  <c r="B18" i="2"/>
  <c r="B19" i="2"/>
  <c r="B10" i="2"/>
  <c r="A10" i="2"/>
  <c r="A11" i="2"/>
  <c r="A12" i="2"/>
  <c r="A13" i="2"/>
  <c r="A14" i="2"/>
  <c r="A15" i="2"/>
  <c r="A16" i="2"/>
  <c r="A17" i="2"/>
  <c r="A18" i="2"/>
  <c r="A19" i="2"/>
  <c r="C3" i="2"/>
  <c r="C2" i="2"/>
  <c r="Y307" i="1"/>
  <c r="Y283" i="1"/>
  <c r="H261" i="1"/>
  <c r="H285" i="1" s="1"/>
  <c r="Y55" i="1"/>
  <c r="E28" i="1"/>
  <c r="E25" i="1" s="1"/>
  <c r="S30" i="1"/>
  <c r="S27" i="1"/>
  <c r="S26" i="1"/>
  <c r="S25" i="1"/>
  <c r="J27" i="2"/>
  <c r="J26" i="2"/>
  <c r="E31" i="1"/>
  <c r="G5" i="2" s="1"/>
  <c r="A5" i="1"/>
  <c r="A3" i="1"/>
  <c r="A2" i="1"/>
  <c r="A1" i="1"/>
  <c r="C23" i="2" l="1"/>
  <c r="C24" i="2" s="1"/>
  <c r="C22" i="2"/>
  <c r="G2" i="2"/>
  <c r="E27" i="1"/>
  <c r="E26" i="1"/>
  <c r="J24" i="2"/>
  <c r="E30" i="1" l="1"/>
  <c r="E29" i="1"/>
</calcChain>
</file>

<file path=xl/sharedStrings.xml><?xml version="1.0" encoding="utf-8"?>
<sst xmlns="http://schemas.openxmlformats.org/spreadsheetml/2006/main" count="244" uniqueCount="152">
  <si>
    <t>Callsheet #</t>
  </si>
  <si>
    <t xml:space="preserve">- </t>
  </si>
  <si>
    <t>FUNCTIE</t>
  </si>
  <si>
    <t>NAAM</t>
  </si>
  <si>
    <t>TELEFOON</t>
  </si>
  <si>
    <t>Producent</t>
  </si>
  <si>
    <t>Productieleider</t>
  </si>
  <si>
    <t>Omroep</t>
  </si>
  <si>
    <t>Kleding op set</t>
  </si>
  <si>
    <t>Catering</t>
  </si>
  <si>
    <t>Regisseur</t>
  </si>
  <si>
    <t>Productie assistent</t>
  </si>
  <si>
    <t>D.O.P.</t>
  </si>
  <si>
    <t>Uitvoerend Producent</t>
  </si>
  <si>
    <t>-</t>
  </si>
  <si>
    <t>CALL TIJDEN</t>
  </si>
  <si>
    <t>LOCATIES</t>
  </si>
  <si>
    <t>PARKEREN</t>
  </si>
  <si>
    <t>BELANGRIJKE INFORMATIE</t>
  </si>
  <si>
    <t>PRODUCTIE CALL</t>
  </si>
  <si>
    <t>LOCATIE</t>
  </si>
  <si>
    <t>KLEDING/MAKE-UP</t>
  </si>
  <si>
    <t>ONTBIJT</t>
  </si>
  <si>
    <t>CREWCALL</t>
  </si>
  <si>
    <t>SHOOTING CALL</t>
  </si>
  <si>
    <t>BHV:</t>
  </si>
  <si>
    <t>LUNCH</t>
  </si>
  <si>
    <t>ESTIMATED WRAP</t>
  </si>
  <si>
    <t>DRAAISCHEMA</t>
  </si>
  <si>
    <t>SC</t>
  </si>
  <si>
    <t>D/N</t>
  </si>
  <si>
    <t>I/E</t>
  </si>
  <si>
    <t>SET</t>
  </si>
  <si>
    <t>SYNOPSIS</t>
  </si>
  <si>
    <t>CAST</t>
  </si>
  <si>
    <t>VEH</t>
  </si>
  <si>
    <t>FIG</t>
  </si>
  <si>
    <t>PGS</t>
  </si>
  <si>
    <t>TIJD</t>
  </si>
  <si>
    <t>GEDRAAID</t>
  </si>
  <si>
    <t xml:space="preserve">Totalen: </t>
  </si>
  <si>
    <t>ID</t>
  </si>
  <si>
    <t>ROL</t>
  </si>
  <si>
    <t>ACTEUR</t>
  </si>
  <si>
    <t>PICK UP</t>
  </si>
  <si>
    <t>DOOR</t>
  </si>
  <si>
    <t>CALL</t>
  </si>
  <si>
    <t>WRD</t>
  </si>
  <si>
    <t>MU</t>
  </si>
  <si>
    <t>DRAAIKLAAR</t>
  </si>
  <si>
    <t>SPECIALS &amp; FIGURATIE</t>
  </si>
  <si>
    <t>SCENE</t>
  </si>
  <si>
    <t>MU / WRD</t>
  </si>
  <si>
    <t>AD NOTITIES</t>
  </si>
  <si>
    <t>Notities</t>
  </si>
  <si>
    <t>Algemeen</t>
  </si>
  <si>
    <t>ANDERS DAN IN HET SCRIPT</t>
  </si>
  <si>
    <t>PICTURE VEHICLES</t>
  </si>
  <si>
    <t>PICTURE VEHICLE</t>
  </si>
  <si>
    <t>VIA</t>
  </si>
  <si>
    <t>EXTRA/VERVANGENDE CREW</t>
  </si>
  <si>
    <t>SCENES</t>
  </si>
  <si>
    <t>EMAIL</t>
  </si>
  <si>
    <t>CATERING</t>
  </si>
  <si>
    <t>VERZORGD DOOR:</t>
  </si>
  <si>
    <t>ONTBIJT:</t>
  </si>
  <si>
    <t>AANTAL:</t>
  </si>
  <si>
    <t>VEGA:</t>
  </si>
  <si>
    <t>LUNCH:</t>
  </si>
  <si>
    <t>WRAPHAP:</t>
  </si>
  <si>
    <t>ART</t>
  </si>
  <si>
    <t>PROPS</t>
  </si>
  <si>
    <t>KLEDING / MAKE-UP</t>
  </si>
  <si>
    <t>SPECIAL MAKE-UP</t>
  </si>
  <si>
    <t>SMU</t>
  </si>
  <si>
    <t>BEELDEN</t>
  </si>
  <si>
    <t>SET/ POST</t>
  </si>
  <si>
    <t>CAMERA / SPECIAL EQUIPMENT</t>
  </si>
  <si>
    <t>GELUID</t>
  </si>
  <si>
    <t>ALGEMENE NOTITIES</t>
  </si>
  <si>
    <t xml:space="preserve">MOBIELE TELEFOON: Alleen werkgerelateerde berichten. </t>
  </si>
  <si>
    <t>ALGEMENE CONTINUITEIT</t>
  </si>
  <si>
    <t>DATA HANDLING</t>
  </si>
  <si>
    <t>PRODUCTIE NOTITIES</t>
  </si>
  <si>
    <t>VERVOER NAAR SET</t>
  </si>
  <si>
    <t>DRIVER</t>
  </si>
  <si>
    <t>PASSAGIER</t>
  </si>
  <si>
    <t>AUTO</t>
  </si>
  <si>
    <t>VAN</t>
  </si>
  <si>
    <t>NAAR</t>
  </si>
  <si>
    <t>ETA</t>
  </si>
  <si>
    <t>VERVOER VAN SET</t>
  </si>
  <si>
    <t>VOORLOPIG DRAAISCHEMA</t>
  </si>
  <si>
    <t>#</t>
  </si>
  <si>
    <t>PLATTEGROND</t>
  </si>
  <si>
    <t>DAGRAPPORT</t>
  </si>
  <si>
    <t>Datum</t>
  </si>
  <si>
    <t>Call</t>
  </si>
  <si>
    <t>Draaidag #</t>
  </si>
  <si>
    <t>Eerste Shot</t>
  </si>
  <si>
    <t>Aantal draaidagen</t>
  </si>
  <si>
    <t>Lunch</t>
  </si>
  <si>
    <t>Wrap</t>
  </si>
  <si>
    <t>ON SET</t>
  </si>
  <si>
    <t>WRAP</t>
  </si>
  <si>
    <t>EXTRA CREW</t>
  </si>
  <si>
    <t>NIET GEDRAAIDE SCENES</t>
  </si>
  <si>
    <t>TITEL</t>
  </si>
  <si>
    <t>Ass. Productieleider</t>
  </si>
  <si>
    <t>First A.D.</t>
  </si>
  <si>
    <t>Logo</t>
  </si>
  <si>
    <t>DATUM</t>
  </si>
  <si>
    <t>Facturen dienen te worden verstuurd naar: EMAIL Gericht aan: BEDRIJF, KVK:, BTW:
tav: ADRES ovv. TITEL PROJECT, WERKZAAMHEDEN, DATUM, en BUDGET CODE.</t>
  </si>
  <si>
    <t>LOCATIE 1</t>
  </si>
  <si>
    <t>LOCATIE 2</t>
  </si>
  <si>
    <t>FIGU ()</t>
  </si>
  <si>
    <t>Regisseur, Opnameleider, Camera, Licht, Geluid, Kleding, Production Design, Visagie, Productie, etc.</t>
  </si>
  <si>
    <t>Beschikbaarheidsnotities</t>
  </si>
  <si>
    <t>hele dag / scenes op draaivolgorde</t>
  </si>
  <si>
    <t>Beschikbaarheid</t>
  </si>
  <si>
    <t>Vandaag heeft ID1 (naam) zijn/haar laatste draaidag</t>
  </si>
  <si>
    <t>ID1 (naam) is vandaag beschikbaar tot 17:00 uur</t>
  </si>
  <si>
    <t>Sc. 1.01</t>
  </si>
  <si>
    <t>Notitie voor scene 1.01</t>
  </si>
  <si>
    <t>BESTUURDER</t>
  </si>
  <si>
    <t>1.01</t>
  </si>
  <si>
    <t>Ontbijt, lunch en wrap in de holding van locatie 1.</t>
  </si>
  <si>
    <t>KLEDING</t>
  </si>
  <si>
    <t>MAKE-UP</t>
  </si>
  <si>
    <t>Eventuele eerder gedraaide beelden die in de scene voorkomen</t>
  </si>
  <si>
    <t>Op set of in postproductie</t>
  </si>
  <si>
    <t>Draaidatum beelden</t>
  </si>
  <si>
    <t>SET: We zijn te gast op de locatie. Ga er zorgvuldig mee om. Meld schade altijd (hoe klein dan ook) bij productie. Niet op set roken. Geen afval laten slingeren.</t>
  </si>
  <si>
    <t>PORTO'S: Kanaal 1: Algemeen, Kanaal 2: Discussies, Kanaal 3: Licht</t>
  </si>
  <si>
    <t>FOTOS: Het maken van foto's &amp; video's is toegestaan, echter voor publicatie op social media of andere platformen eerst i.o.m. productie!</t>
  </si>
  <si>
    <t>DRAAIDAGNOTITIE:</t>
  </si>
  <si>
    <t>CONTINUITEIT</t>
  </si>
  <si>
    <t>Continuiteitsnotities die voor meerdere depatementen van belang kunnen zijn</t>
  </si>
  <si>
    <t>Transportschijf #1 (DD1) + geluid --&gt; NAAM neemt deze schijf bij de wrap mee en sluit deze dezelfde avond aan bij POSTPRODUCTIEHUIS.</t>
  </si>
  <si>
    <t>Master #1 (DD1 t/m 2) + geluid --&gt; NAAM (bijv. productieleider)</t>
  </si>
  <si>
    <t>Back up #1 (DD1 t/m 2) + geluid --&gt; NAAM (bijv. datahandler)</t>
  </si>
  <si>
    <t>Est. Wrap</t>
  </si>
  <si>
    <t>SPECIALS EN FIGURATIE</t>
  </si>
  <si>
    <t>NOTITIES</t>
  </si>
  <si>
    <t>GEPLANDE SCENES</t>
  </si>
  <si>
    <t>GEDRAAID:</t>
  </si>
  <si>
    <t>Aantal scenes</t>
  </si>
  <si>
    <t>Aantal pagina's gepland</t>
  </si>
  <si>
    <t>Aantal pagina's gedraaid</t>
  </si>
  <si>
    <t>Aantal slates gedraaid</t>
  </si>
  <si>
    <t>Ruimte voor belangrijke notities die voor iedereen belangrijk zijn en waar niet overheen gelezen mag worden.</t>
  </si>
  <si>
    <t>Er is een blauwtje voor scene 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</si>
</sst>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&quot; &quot;d&quot; &quot;mmmm&quot; &quot;yyyy"/>
    <numFmt numFmtId="165" formatCode="0000000000"/>
    <numFmt numFmtId="166" formatCode="dddd\ d\ mmmm\ yyyy"/>
    <numFmt numFmtId="167" formatCode="#\ ?/8"/>
    <numFmt numFmtId="168" formatCode="h&quot;:&quot;mm"/>
    <numFmt numFmtId="169" formatCode="h:mm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Calibri"/>
      <family val="2"/>
    </font>
    <font>
      <sz val="7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sz val="8"/>
      <name val="Calibri"/>
      <family val="2"/>
    </font>
    <font>
      <b/>
      <sz val="7"/>
      <color rgb="FFFFFFFF"/>
      <name val="Calibri"/>
      <family val="2"/>
    </font>
    <font>
      <b/>
      <sz val="8"/>
      <color rgb="FF000000"/>
      <name val="Calibri"/>
      <family val="2"/>
    </font>
    <font>
      <sz val="8"/>
      <name val="Calibri"/>
      <family val="2"/>
    </font>
    <font>
      <b/>
      <sz val="8"/>
      <color rgb="FFFFFFFF"/>
      <name val="Calibri"/>
      <family val="2"/>
    </font>
    <font>
      <sz val="9"/>
      <name val="Calibri"/>
      <family val="2"/>
    </font>
    <font>
      <b/>
      <sz val="8"/>
      <color rgb="FF007635"/>
      <name val="Calibri"/>
      <family val="2"/>
    </font>
    <font>
      <sz val="8"/>
      <color rgb="FFFFFFFF"/>
      <name val="Calibri"/>
      <family val="2"/>
    </font>
    <font>
      <sz val="10"/>
      <color rgb="FF000000"/>
      <name val="Arial"/>
      <family val="2"/>
    </font>
    <font>
      <b/>
      <sz val="18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7"/>
      <color theme="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rgb="FFFFFFFF"/>
      <name val="Calibri"/>
      <family val="2"/>
    </font>
    <font>
      <b/>
      <sz val="7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theme="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4.9989318521683403E-2"/>
        <bgColor rgb="FF162646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80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/>
    <xf numFmtId="1" fontId="9" fillId="2" borderId="14" xfId="0" applyNumberFormat="1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" fontId="9" fillId="2" borderId="12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9" fillId="2" borderId="1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1" fontId="5" fillId="0" borderId="14" xfId="0" applyNumberFormat="1" applyFont="1" applyFill="1" applyBorder="1" applyAlignment="1">
      <alignment horizontal="left" vertical="center"/>
    </xf>
    <xf numFmtId="0" fontId="0" fillId="0" borderId="0" xfId="0" applyBorder="1"/>
    <xf numFmtId="0" fontId="11" fillId="11" borderId="10" xfId="0" applyFont="1" applyFill="1" applyBorder="1" applyAlignment="1">
      <alignment horizontal="left" vertical="center" wrapText="1"/>
    </xf>
    <xf numFmtId="1" fontId="10" fillId="0" borderId="14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167" fontId="10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/>
    </xf>
    <xf numFmtId="1" fontId="9" fillId="0" borderId="14" xfId="0" applyNumberFormat="1" applyFont="1" applyFill="1" applyBorder="1" applyAlignment="1">
      <alignment horizontal="left" vertical="top" wrapText="1"/>
    </xf>
    <xf numFmtId="167" fontId="9" fillId="0" borderId="14" xfId="0" applyNumberFormat="1" applyFont="1" applyFill="1" applyBorder="1" applyAlignment="1">
      <alignment horizontal="left" vertical="top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9" fillId="12" borderId="0" xfId="0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horizontal="left" vertical="center"/>
    </xf>
    <xf numFmtId="0" fontId="31" fillId="12" borderId="0" xfId="0" applyFont="1" applyFill="1" applyBorder="1"/>
    <xf numFmtId="0" fontId="26" fillId="12" borderId="0" xfId="0" applyFont="1" applyFill="1" applyBorder="1"/>
    <xf numFmtId="1" fontId="9" fillId="12" borderId="0" xfId="0" applyNumberFormat="1" applyFont="1" applyFill="1" applyBorder="1" applyAlignment="1">
      <alignment horizontal="left" vertical="center"/>
    </xf>
    <xf numFmtId="0" fontId="9" fillId="1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20" fontId="5" fillId="6" borderId="0" xfId="0" applyNumberFormat="1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5" fillId="6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1" fontId="11" fillId="10" borderId="16" xfId="0" applyNumberFormat="1" applyFont="1" applyFill="1" applyBorder="1" applyAlignment="1">
      <alignment horizontal="left" vertical="center"/>
    </xf>
    <xf numFmtId="0" fontId="0" fillId="10" borderId="16" xfId="0" applyFill="1" applyBorder="1"/>
    <xf numFmtId="0" fontId="0" fillId="10" borderId="17" xfId="0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20" fontId="10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/>
    </xf>
    <xf numFmtId="1" fontId="9" fillId="0" borderId="14" xfId="0" applyNumberFormat="1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1" fontId="9" fillId="2" borderId="14" xfId="0" applyNumberFormat="1" applyFont="1" applyFill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1" fontId="5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" fontId="5" fillId="0" borderId="14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165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1" fontId="9" fillId="4" borderId="1" xfId="0" applyNumberFormat="1" applyFont="1" applyFill="1" applyBorder="1" applyAlignment="1">
      <alignment horizontal="left" vertical="center" wrapText="1"/>
    </xf>
    <xf numFmtId="1" fontId="9" fillId="4" borderId="2" xfId="0" applyNumberFormat="1" applyFont="1" applyFill="1" applyBorder="1" applyAlignment="1">
      <alignment horizontal="left" vertical="center" wrapText="1"/>
    </xf>
    <xf numFmtId="1" fontId="9" fillId="4" borderId="3" xfId="0" applyNumberFormat="1" applyFont="1" applyFill="1" applyBorder="1" applyAlignment="1">
      <alignment horizontal="left" vertical="center" wrapText="1"/>
    </xf>
    <xf numFmtId="1" fontId="11" fillId="11" borderId="9" xfId="0" applyNumberFormat="1" applyFont="1" applyFill="1" applyBorder="1" applyAlignment="1">
      <alignment horizontal="left" vertical="center"/>
    </xf>
    <xf numFmtId="1" fontId="11" fillId="11" borderId="10" xfId="0" applyNumberFormat="1" applyFont="1" applyFill="1" applyBorder="1" applyAlignment="1">
      <alignment horizontal="left" vertical="center"/>
    </xf>
    <xf numFmtId="1" fontId="11" fillId="11" borderId="11" xfId="0" applyNumberFormat="1" applyFont="1" applyFill="1" applyBorder="1" applyAlignment="1">
      <alignment horizontal="left" vertical="center"/>
    </xf>
    <xf numFmtId="1" fontId="11" fillId="11" borderId="35" xfId="0" applyNumberFormat="1" applyFont="1" applyFill="1" applyBorder="1" applyAlignment="1">
      <alignment horizontal="left" vertical="center"/>
    </xf>
    <xf numFmtId="1" fontId="11" fillId="11" borderId="30" xfId="0" applyNumberFormat="1" applyFont="1" applyFill="1" applyBorder="1" applyAlignment="1">
      <alignment horizontal="left" vertical="center"/>
    </xf>
    <xf numFmtId="1" fontId="11" fillId="11" borderId="31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20" fontId="5" fillId="0" borderId="1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20" fontId="5" fillId="0" borderId="14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1" fillId="11" borderId="9" xfId="0" applyNumberFormat="1" applyFont="1" applyFill="1" applyBorder="1" applyAlignment="1">
      <alignment horizontal="left" vertical="center" wrapText="1"/>
    </xf>
    <xf numFmtId="0" fontId="18" fillId="10" borderId="10" xfId="0" applyFont="1" applyFill="1" applyBorder="1" applyAlignment="1">
      <alignment horizontal="left" vertical="center"/>
    </xf>
    <xf numFmtId="1" fontId="5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1" fontId="10" fillId="0" borderId="0" xfId="0" applyNumberFormat="1" applyFont="1" applyAlignment="1">
      <alignment horizontal="left" vertical="center" wrapText="1"/>
    </xf>
    <xf numFmtId="1" fontId="10" fillId="3" borderId="0" xfId="0" applyNumberFormat="1" applyFont="1" applyFill="1" applyAlignment="1">
      <alignment horizontal="left" vertical="center" wrapText="1"/>
    </xf>
    <xf numFmtId="166" fontId="11" fillId="11" borderId="10" xfId="0" applyNumberFormat="1" applyFont="1" applyFill="1" applyBorder="1" applyAlignment="1">
      <alignment horizontal="left" vertical="center" wrapText="1"/>
    </xf>
    <xf numFmtId="169" fontId="11" fillId="11" borderId="10" xfId="0" applyNumberFormat="1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8" fillId="10" borderId="11" xfId="0" applyFont="1" applyFill="1" applyBorder="1" applyAlignment="1">
      <alignment horizontal="left" vertical="center"/>
    </xf>
    <xf numFmtId="1" fontId="11" fillId="0" borderId="0" xfId="0" applyNumberFormat="1" applyFont="1" applyFill="1" applyAlignment="1">
      <alignment horizontal="left" vertical="center"/>
    </xf>
    <xf numFmtId="0" fontId="10" fillId="0" borderId="1" xfId="0" quotePrefix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" fontId="11" fillId="11" borderId="1" xfId="0" applyNumberFormat="1" applyFont="1" applyFill="1" applyBorder="1" applyAlignment="1">
      <alignment horizontal="left" vertical="center"/>
    </xf>
    <xf numFmtId="0" fontId="18" fillId="10" borderId="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 horizontal="left" vertical="center"/>
    </xf>
    <xf numFmtId="1" fontId="10" fillId="0" borderId="0" xfId="0" applyNumberFormat="1" applyFont="1" applyFill="1" applyAlignment="1">
      <alignment horizontal="left" vertical="center" wrapText="1"/>
    </xf>
    <xf numFmtId="1" fontId="14" fillId="11" borderId="9" xfId="0" applyNumberFormat="1" applyFont="1" applyFill="1" applyBorder="1" applyAlignment="1">
      <alignment horizontal="left" vertical="center"/>
    </xf>
    <xf numFmtId="1" fontId="11" fillId="11" borderId="1" xfId="0" applyNumberFormat="1" applyFont="1" applyFill="1" applyBorder="1" applyAlignment="1">
      <alignment horizontal="left" vertical="center" wrapText="1"/>
    </xf>
    <xf numFmtId="0" fontId="18" fillId="1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1" fontId="11" fillId="11" borderId="7" xfId="0" applyNumberFormat="1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20" fontId="5" fillId="0" borderId="1" xfId="0" applyNumberFormat="1" applyFont="1" applyFill="1" applyBorder="1" applyAlignment="1">
      <alignment horizontal="left" vertical="center" wrapText="1"/>
    </xf>
    <xf numFmtId="20" fontId="10" fillId="0" borderId="1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0" fontId="18" fillId="10" borderId="8" xfId="0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" fontId="11" fillId="11" borderId="4" xfId="0" applyNumberFormat="1" applyFont="1" applyFill="1" applyBorder="1" applyAlignment="1">
      <alignment horizontal="left" vertical="center" wrapText="1"/>
    </xf>
    <xf numFmtId="0" fontId="18" fillId="10" borderId="5" xfId="0" applyFont="1" applyFill="1" applyBorder="1" applyAlignment="1">
      <alignment horizontal="left" vertical="center"/>
    </xf>
    <xf numFmtId="1" fontId="11" fillId="11" borderId="4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20" fontId="9" fillId="0" borderId="10" xfId="0" applyNumberFormat="1" applyFont="1" applyFill="1" applyBorder="1" applyAlignment="1">
      <alignment horizontal="left" vertical="center"/>
    </xf>
    <xf numFmtId="1" fontId="5" fillId="0" borderId="9" xfId="0" applyNumberFormat="1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20" fontId="5" fillId="0" borderId="0" xfId="0" applyNumberFormat="1" applyFont="1" applyFill="1" applyAlignment="1">
      <alignment horizontal="left" vertical="center"/>
    </xf>
    <xf numFmtId="1" fontId="5" fillId="0" borderId="7" xfId="0" applyNumberFormat="1" applyFont="1" applyFill="1" applyBorder="1" applyAlignment="1">
      <alignment horizontal="left" vertical="center"/>
    </xf>
    <xf numFmtId="0" fontId="26" fillId="0" borderId="21" xfId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20" fontId="9" fillId="0" borderId="0" xfId="0" applyNumberFormat="1" applyFont="1" applyFill="1" applyAlignment="1">
      <alignment horizontal="left" vertical="center"/>
    </xf>
    <xf numFmtId="20" fontId="10" fillId="0" borderId="0" xfId="0" applyNumberFormat="1" applyFont="1" applyFill="1" applyBorder="1" applyAlignment="1">
      <alignment horizontal="left" vertical="center"/>
    </xf>
    <xf numFmtId="0" fontId="26" fillId="0" borderId="18" xfId="1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0" fontId="8" fillId="11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20" fontId="5" fillId="0" borderId="5" xfId="0" applyNumberFormat="1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1" fontId="10" fillId="0" borderId="9" xfId="0" applyNumberFormat="1" applyFont="1" applyFill="1" applyBorder="1" applyAlignment="1">
      <alignment horizontal="left" vertical="center"/>
    </xf>
    <xf numFmtId="165" fontId="10" fillId="0" borderId="10" xfId="0" applyNumberFormat="1" applyFont="1" applyFill="1" applyBorder="1" applyAlignment="1">
      <alignment horizontal="left" vertical="center"/>
    </xf>
    <xf numFmtId="1" fontId="10" fillId="0" borderId="7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" fontId="10" fillId="0" borderId="4" xfId="0" applyNumberFormat="1" applyFont="1" applyFill="1" applyBorder="1" applyAlignment="1">
      <alignment horizontal="left" vertical="center"/>
    </xf>
    <xf numFmtId="165" fontId="10" fillId="0" borderId="5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34" fillId="7" borderId="1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1" fontId="22" fillId="9" borderId="4" xfId="0" applyNumberFormat="1" applyFont="1" applyFill="1" applyBorder="1" applyAlignment="1">
      <alignment horizontal="left" vertical="center"/>
    </xf>
    <xf numFmtId="0" fontId="23" fillId="9" borderId="5" xfId="0" applyFont="1" applyFill="1" applyBorder="1" applyAlignment="1">
      <alignment horizontal="left" vertical="center"/>
    </xf>
    <xf numFmtId="0" fontId="23" fillId="9" borderId="6" xfId="0" applyFont="1" applyFill="1" applyBorder="1" applyAlignment="1">
      <alignment horizontal="left" vertical="center"/>
    </xf>
    <xf numFmtId="0" fontId="22" fillId="9" borderId="4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20" fontId="27" fillId="0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31" fillId="12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center"/>
    </xf>
    <xf numFmtId="167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2" fillId="10" borderId="15" xfId="0" applyFont="1" applyFill="1" applyBorder="1" applyAlignment="1">
      <alignment horizontal="left"/>
    </xf>
    <xf numFmtId="0" fontId="32" fillId="10" borderId="16" xfId="0" applyFont="1" applyFill="1" applyBorder="1" applyAlignment="1">
      <alignment horizontal="left"/>
    </xf>
    <xf numFmtId="0" fontId="32" fillId="10" borderId="17" xfId="0" applyFont="1" applyFill="1" applyBorder="1" applyAlignment="1">
      <alignment horizontal="left"/>
    </xf>
    <xf numFmtId="1" fontId="9" fillId="12" borderId="0" xfId="0" applyNumberFormat="1" applyFont="1" applyFill="1" applyBorder="1" applyAlignment="1">
      <alignment horizontal="left" vertical="center"/>
    </xf>
    <xf numFmtId="0" fontId="9" fillId="12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20" fontId="5" fillId="6" borderId="0" xfId="0" applyNumberFormat="1" applyFont="1" applyFill="1" applyBorder="1" applyAlignment="1">
      <alignment horizontal="left" vertical="center"/>
    </xf>
    <xf numFmtId="20" fontId="5" fillId="0" borderId="0" xfId="0" applyNumberFormat="1" applyFont="1" applyBorder="1" applyAlignment="1">
      <alignment horizontal="left" vertical="center"/>
    </xf>
    <xf numFmtId="1" fontId="33" fillId="11" borderId="15" xfId="0" applyNumberFormat="1" applyFont="1" applyFill="1" applyBorder="1" applyAlignment="1">
      <alignment horizontal="left" vertical="center"/>
    </xf>
    <xf numFmtId="1" fontId="33" fillId="11" borderId="16" xfId="0" applyNumberFormat="1" applyFont="1" applyFill="1" applyBorder="1" applyAlignment="1">
      <alignment horizontal="left" vertical="center"/>
    </xf>
    <xf numFmtId="1" fontId="14" fillId="10" borderId="15" xfId="0" applyNumberFormat="1" applyFont="1" applyFill="1" applyBorder="1" applyAlignment="1">
      <alignment horizontal="left" vertical="center"/>
    </xf>
    <xf numFmtId="0" fontId="19" fillId="10" borderId="16" xfId="0" applyFont="1" applyFill="1" applyBorder="1" applyAlignment="1">
      <alignment horizontal="left" vertical="center"/>
    </xf>
    <xf numFmtId="0" fontId="19" fillId="10" borderId="17" xfId="0" applyFont="1" applyFill="1" applyBorder="1" applyAlignment="1">
      <alignment horizontal="left" vertical="center"/>
    </xf>
    <xf numFmtId="0" fontId="14" fillId="10" borderId="15" xfId="0" applyFont="1" applyFill="1" applyBorder="1" applyAlignment="1">
      <alignment horizontal="left" vertical="center"/>
    </xf>
    <xf numFmtId="0" fontId="14" fillId="10" borderId="16" xfId="0" applyFont="1" applyFill="1" applyBorder="1" applyAlignment="1">
      <alignment horizontal="left" vertical="center"/>
    </xf>
    <xf numFmtId="0" fontId="14" fillId="10" borderId="17" xfId="0" applyFont="1" applyFill="1" applyBorder="1" applyAlignment="1">
      <alignment horizontal="left" vertical="center"/>
    </xf>
    <xf numFmtId="1" fontId="30" fillId="10" borderId="15" xfId="0" applyNumberFormat="1" applyFont="1" applyFill="1" applyBorder="1" applyAlignment="1">
      <alignment horizontal="left" vertical="center"/>
    </xf>
    <xf numFmtId="0" fontId="23" fillId="10" borderId="16" xfId="0" applyFont="1" applyFill="1" applyBorder="1" applyAlignment="1">
      <alignment horizontal="left" vertical="center"/>
    </xf>
    <xf numFmtId="0" fontId="23" fillId="10" borderId="17" xfId="0" applyFont="1" applyFill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E35A-D69D-4F73-A0A4-09FC2ABB1CB9}">
  <sheetPr>
    <pageSetUpPr fitToPage="1"/>
  </sheetPr>
  <dimension ref="A1:Y417"/>
  <sheetViews>
    <sheetView tabSelected="1" view="pageLayout" zoomScaleNormal="146" workbookViewId="0">
      <selection activeCell="F15" sqref="F15:L15"/>
    </sheetView>
  </sheetViews>
  <sheetFormatPr defaultRowHeight="10.199999999999999" customHeight="1" x14ac:dyDescent="0.3"/>
  <cols>
    <col min="1" max="1" width="5.6640625" style="21" customWidth="1"/>
    <col min="2" max="12" width="4.77734375" style="21" customWidth="1"/>
    <col min="13" max="13" width="0.77734375" style="21" customWidth="1"/>
    <col min="14" max="24" width="4.77734375" style="21" customWidth="1"/>
    <col min="25" max="25" width="5.6640625" style="21" customWidth="1"/>
  </cols>
  <sheetData>
    <row r="1" spans="1:25" ht="10.199999999999999" customHeight="1" x14ac:dyDescent="0.3">
      <c r="A1" s="245" t="str">
        <f>"CREW ("&amp;IF(D1="",0,LEN(D1)-LEN(SUBSTITUTE(D1,",",""))+1)&amp;")"</f>
        <v>CREW (10)</v>
      </c>
      <c r="B1" s="246"/>
      <c r="C1" s="246"/>
      <c r="D1" s="247" t="s">
        <v>116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10.199999999999999" customHeight="1" x14ac:dyDescent="0.3">
      <c r="A2" s="245" t="str">
        <f>"CAST ("&amp;IF(D2="",0,LEN(D2)-LEN(SUBSTITUTE(D2,",",""))+1)&amp;")"</f>
        <v>CAST (0)</v>
      </c>
      <c r="B2" s="246"/>
      <c r="C2" s="246"/>
      <c r="D2" s="247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3" spans="1:25" ht="10.199999999999999" customHeight="1" x14ac:dyDescent="0.3">
      <c r="A3" s="245" t="str">
        <f>"EXTRA CREW ("&amp;IF(D3="",0,LEN(D3)-LEN(SUBSTITUTE(D3,",",""))+1)&amp;")"</f>
        <v>EXTRA CREW (0)</v>
      </c>
      <c r="B3" s="246"/>
      <c r="C3" s="246"/>
      <c r="D3" s="247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</row>
    <row r="4" spans="1:25" ht="10.199999999999999" customHeight="1" x14ac:dyDescent="0.3">
      <c r="A4" s="245" t="s">
        <v>115</v>
      </c>
      <c r="B4" s="246"/>
      <c r="C4" s="246"/>
      <c r="D4" s="247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</row>
    <row r="5" spans="1:25" ht="10.199999999999999" customHeight="1" x14ac:dyDescent="0.3">
      <c r="A5" s="245" t="str">
        <f>"MAIL"</f>
        <v>MAIL</v>
      </c>
      <c r="B5" s="246"/>
      <c r="C5" s="246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</row>
    <row r="6" spans="1:25" ht="5.4" customHeight="1" x14ac:dyDescent="0.3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21" customHeight="1" x14ac:dyDescent="0.3">
      <c r="A7" s="112" t="s">
        <v>110</v>
      </c>
      <c r="B7" s="112"/>
      <c r="C7" s="112"/>
      <c r="D7" s="112"/>
      <c r="E7" s="112"/>
      <c r="F7" s="111" t="s">
        <v>107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 t="s">
        <v>110</v>
      </c>
      <c r="V7" s="112"/>
      <c r="W7" s="112"/>
      <c r="X7" s="112"/>
      <c r="Y7" s="112"/>
    </row>
    <row r="8" spans="1:25" s="4" customFormat="1" ht="13.2" customHeight="1" x14ac:dyDescent="0.3">
      <c r="A8" s="239"/>
      <c r="B8" s="240"/>
      <c r="C8" s="240"/>
      <c r="D8" s="240"/>
      <c r="E8" s="2"/>
      <c r="F8" s="2" t="s">
        <v>0</v>
      </c>
      <c r="G8" s="2"/>
      <c r="H8" s="2">
        <v>1</v>
      </c>
      <c r="I8" s="1"/>
      <c r="J8" s="241">
        <v>43709</v>
      </c>
      <c r="K8" s="240"/>
      <c r="L8" s="240"/>
      <c r="M8" s="240"/>
      <c r="N8" s="240"/>
      <c r="O8" s="240"/>
      <c r="P8" s="240"/>
      <c r="Q8" s="1"/>
      <c r="R8" s="242">
        <v>0.33333333333333331</v>
      </c>
      <c r="S8" s="240"/>
      <c r="T8" s="3" t="s">
        <v>1</v>
      </c>
      <c r="U8" s="243">
        <v>0.75</v>
      </c>
      <c r="V8" s="240"/>
      <c r="W8" s="239"/>
      <c r="X8" s="240"/>
      <c r="Y8" s="240"/>
    </row>
    <row r="9" spans="1:25" ht="5.4" customHeight="1" x14ac:dyDescent="0.3">
      <c r="A9" s="244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</row>
    <row r="10" spans="1:25" ht="10.199999999999999" customHeight="1" x14ac:dyDescent="0.3">
      <c r="A10" s="25"/>
      <c r="B10" s="237" t="s">
        <v>150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6"/>
    </row>
    <row r="11" spans="1:25" ht="5.4" customHeight="1" x14ac:dyDescent="0.3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</row>
    <row r="12" spans="1:25" ht="21.6" customHeight="1" x14ac:dyDescent="0.3">
      <c r="A12" s="230" t="s">
        <v>112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2"/>
    </row>
    <row r="13" spans="1:25" ht="5.4" customHeight="1" x14ac:dyDescent="0.3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</row>
    <row r="14" spans="1:25" ht="10.199999999999999" customHeight="1" x14ac:dyDescent="0.3">
      <c r="A14" s="23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5"/>
      <c r="M14" s="15"/>
      <c r="N14" s="233" t="s">
        <v>2</v>
      </c>
      <c r="O14" s="234"/>
      <c r="P14" s="234"/>
      <c r="Q14" s="234"/>
      <c r="R14" s="234"/>
      <c r="S14" s="236" t="s">
        <v>3</v>
      </c>
      <c r="T14" s="234"/>
      <c r="U14" s="234"/>
      <c r="V14" s="235"/>
      <c r="W14" s="236" t="s">
        <v>4</v>
      </c>
      <c r="X14" s="234"/>
      <c r="Y14" s="235"/>
    </row>
    <row r="15" spans="1:25" ht="10.199999999999999" customHeight="1" x14ac:dyDescent="0.3">
      <c r="A15" s="208" t="s">
        <v>5</v>
      </c>
      <c r="B15" s="206"/>
      <c r="C15" s="206"/>
      <c r="D15" s="206"/>
      <c r="E15" s="206"/>
      <c r="F15" s="225"/>
      <c r="G15" s="206"/>
      <c r="H15" s="206"/>
      <c r="I15" s="206"/>
      <c r="J15" s="206"/>
      <c r="K15" s="206"/>
      <c r="L15" s="210"/>
      <c r="M15" s="15"/>
      <c r="N15" s="226" t="s">
        <v>109</v>
      </c>
      <c r="O15" s="206"/>
      <c r="P15" s="206"/>
      <c r="Q15" s="206"/>
      <c r="R15" s="206"/>
      <c r="S15" s="206"/>
      <c r="T15" s="206"/>
      <c r="U15" s="206"/>
      <c r="V15" s="206"/>
      <c r="W15" s="227"/>
      <c r="X15" s="206"/>
      <c r="Y15" s="210"/>
    </row>
    <row r="16" spans="1:25" ht="10.199999999999999" customHeight="1" x14ac:dyDescent="0.3">
      <c r="A16" s="189"/>
      <c r="B16" s="125"/>
      <c r="C16" s="125"/>
      <c r="D16" s="125"/>
      <c r="E16" s="125"/>
      <c r="F16" s="93"/>
      <c r="G16" s="125"/>
      <c r="H16" s="125"/>
      <c r="I16" s="125"/>
      <c r="J16" s="125"/>
      <c r="K16" s="125"/>
      <c r="L16" s="94"/>
      <c r="M16" s="15"/>
      <c r="N16" s="222" t="s">
        <v>6</v>
      </c>
      <c r="O16" s="93"/>
      <c r="P16" s="93"/>
      <c r="Q16" s="93"/>
      <c r="R16" s="93"/>
      <c r="S16" s="93"/>
      <c r="T16" s="93"/>
      <c r="U16" s="93"/>
      <c r="V16" s="93"/>
      <c r="W16" s="92"/>
      <c r="X16" s="93"/>
      <c r="Y16" s="94"/>
    </row>
    <row r="17" spans="1:25" ht="10.199999999999999" customHeight="1" x14ac:dyDescent="0.3">
      <c r="A17" s="189"/>
      <c r="B17" s="125"/>
      <c r="C17" s="125"/>
      <c r="D17" s="125"/>
      <c r="E17" s="125"/>
      <c r="F17" s="93"/>
      <c r="G17" s="125"/>
      <c r="H17" s="125"/>
      <c r="I17" s="125"/>
      <c r="J17" s="125"/>
      <c r="K17" s="125"/>
      <c r="L17" s="94"/>
      <c r="M17" s="15"/>
      <c r="N17" s="222" t="s">
        <v>108</v>
      </c>
      <c r="O17" s="93"/>
      <c r="P17" s="93"/>
      <c r="Q17" s="93"/>
      <c r="R17" s="93"/>
      <c r="S17" s="93"/>
      <c r="T17" s="93"/>
      <c r="U17" s="93"/>
      <c r="V17" s="93"/>
      <c r="W17" s="223"/>
      <c r="X17" s="93"/>
      <c r="Y17" s="94"/>
    </row>
    <row r="18" spans="1:25" ht="10.199999999999999" customHeight="1" x14ac:dyDescent="0.3">
      <c r="A18" s="189" t="s">
        <v>7</v>
      </c>
      <c r="B18" s="125"/>
      <c r="C18" s="125"/>
      <c r="D18" s="125"/>
      <c r="E18" s="125"/>
      <c r="F18" s="224"/>
      <c r="G18" s="125"/>
      <c r="H18" s="125"/>
      <c r="I18" s="125"/>
      <c r="J18" s="125"/>
      <c r="K18" s="125"/>
      <c r="L18" s="94"/>
      <c r="M18" s="15"/>
      <c r="N18" s="222" t="s">
        <v>8</v>
      </c>
      <c r="O18" s="93"/>
      <c r="P18" s="93"/>
      <c r="Q18" s="93"/>
      <c r="R18" s="93"/>
      <c r="S18" s="93"/>
      <c r="T18" s="93"/>
      <c r="U18" s="93"/>
      <c r="V18" s="93"/>
      <c r="W18" s="92"/>
      <c r="X18" s="93"/>
      <c r="Y18" s="94"/>
    </row>
    <row r="19" spans="1:25" ht="10.199999999999999" customHeight="1" x14ac:dyDescent="0.3">
      <c r="A19" s="189"/>
      <c r="B19" s="125"/>
      <c r="C19" s="125"/>
      <c r="D19" s="125"/>
      <c r="E19" s="125"/>
      <c r="F19" s="93"/>
      <c r="G19" s="125"/>
      <c r="H19" s="125"/>
      <c r="I19" s="125"/>
      <c r="J19" s="125"/>
      <c r="K19" s="125"/>
      <c r="L19" s="94"/>
      <c r="M19" s="15"/>
      <c r="N19" s="222" t="s">
        <v>9</v>
      </c>
      <c r="O19" s="93"/>
      <c r="P19" s="93"/>
      <c r="Q19" s="93"/>
      <c r="R19" s="93"/>
      <c r="S19" s="93"/>
      <c r="T19" s="93"/>
      <c r="U19" s="93"/>
      <c r="V19" s="93"/>
      <c r="W19" s="92"/>
      <c r="X19" s="93"/>
      <c r="Y19" s="94"/>
    </row>
    <row r="20" spans="1:25" ht="10.199999999999999" customHeight="1" x14ac:dyDescent="0.3">
      <c r="A20" s="189" t="s">
        <v>10</v>
      </c>
      <c r="B20" s="125"/>
      <c r="C20" s="125"/>
      <c r="D20" s="125"/>
      <c r="E20" s="125"/>
      <c r="F20" s="93"/>
      <c r="G20" s="125"/>
      <c r="H20" s="125"/>
      <c r="I20" s="125"/>
      <c r="J20" s="125"/>
      <c r="K20" s="125"/>
      <c r="L20" s="94"/>
      <c r="M20" s="15"/>
      <c r="N20" s="222" t="s">
        <v>11</v>
      </c>
      <c r="O20" s="93"/>
      <c r="P20" s="93"/>
      <c r="Q20" s="93"/>
      <c r="R20" s="93"/>
      <c r="S20" s="93"/>
      <c r="T20" s="93"/>
      <c r="U20" s="93"/>
      <c r="V20" s="93"/>
      <c r="W20" s="92"/>
      <c r="X20" s="93"/>
      <c r="Y20" s="94"/>
    </row>
    <row r="21" spans="1:25" ht="10.199999999999999" customHeight="1" x14ac:dyDescent="0.3">
      <c r="A21" s="189" t="s">
        <v>12</v>
      </c>
      <c r="B21" s="125"/>
      <c r="C21" s="125"/>
      <c r="D21" s="125"/>
      <c r="E21" s="125"/>
      <c r="F21" s="93"/>
      <c r="G21" s="125"/>
      <c r="H21" s="125"/>
      <c r="I21" s="125"/>
      <c r="J21" s="125"/>
      <c r="K21" s="125"/>
      <c r="L21" s="94"/>
      <c r="M21" s="15"/>
      <c r="N21" s="222" t="s">
        <v>11</v>
      </c>
      <c r="O21" s="93"/>
      <c r="P21" s="93"/>
      <c r="Q21" s="93"/>
      <c r="R21" s="93"/>
      <c r="S21" s="93"/>
      <c r="T21" s="93"/>
      <c r="U21" s="93"/>
      <c r="V21" s="93"/>
      <c r="W21" s="92"/>
      <c r="X21" s="93"/>
      <c r="Y21" s="94"/>
    </row>
    <row r="22" spans="1:25" ht="10.199999999999999" customHeight="1" x14ac:dyDescent="0.3">
      <c r="A22" s="182" t="s">
        <v>13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6"/>
      <c r="M22" s="15"/>
      <c r="N22" s="220" t="s">
        <v>11</v>
      </c>
      <c r="O22" s="135"/>
      <c r="P22" s="135"/>
      <c r="Q22" s="135"/>
      <c r="R22" s="135"/>
      <c r="S22" s="135"/>
      <c r="T22" s="135"/>
      <c r="U22" s="135"/>
      <c r="V22" s="135"/>
      <c r="W22" s="221"/>
      <c r="X22" s="135"/>
      <c r="Y22" s="136"/>
    </row>
    <row r="23" spans="1:25" ht="5.4" customHeight="1" x14ac:dyDescent="0.3">
      <c r="A23" s="203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</row>
    <row r="24" spans="1:25" ht="10.199999999999999" customHeight="1" x14ac:dyDescent="0.3">
      <c r="A24" s="204" t="s">
        <v>15</v>
      </c>
      <c r="B24" s="165"/>
      <c r="C24" s="165"/>
      <c r="D24" s="165"/>
      <c r="E24" s="165"/>
      <c r="F24" s="165"/>
      <c r="G24" s="165"/>
      <c r="H24" s="204" t="s">
        <v>16</v>
      </c>
      <c r="I24" s="165"/>
      <c r="J24" s="165"/>
      <c r="K24" s="165"/>
      <c r="L24" s="165"/>
      <c r="M24" s="165"/>
      <c r="N24" s="165"/>
      <c r="O24" s="204" t="s">
        <v>17</v>
      </c>
      <c r="P24" s="165"/>
      <c r="Q24" s="165"/>
      <c r="R24" s="165"/>
      <c r="S24" s="204" t="s">
        <v>18</v>
      </c>
      <c r="T24" s="165"/>
      <c r="U24" s="165"/>
      <c r="V24" s="165"/>
      <c r="W24" s="165"/>
      <c r="X24" s="165"/>
      <c r="Y24" s="165"/>
    </row>
    <row r="25" spans="1:25" ht="10.199999999999999" customHeight="1" x14ac:dyDescent="0.3">
      <c r="A25" s="205" t="s">
        <v>19</v>
      </c>
      <c r="B25" s="206"/>
      <c r="C25" s="206"/>
      <c r="D25" s="206"/>
      <c r="E25" s="207">
        <f>E28-1/24</f>
        <v>0.29166666666666663</v>
      </c>
      <c r="F25" s="206"/>
      <c r="G25" s="206"/>
      <c r="H25" s="208" t="s">
        <v>113</v>
      </c>
      <c r="I25" s="206"/>
      <c r="J25" s="209"/>
      <c r="K25" s="206"/>
      <c r="L25" s="206"/>
      <c r="M25" s="206"/>
      <c r="N25" s="210"/>
      <c r="O25" s="211"/>
      <c r="P25" s="212"/>
      <c r="Q25" s="212"/>
      <c r="R25" s="213"/>
      <c r="S25" s="199" t="str">
        <f>HYPERLINK("https://www.google.nl/search?q=weer+"&amp;TEXT(WEEKDAY(J8,1),"dddd")&amp;"+"&amp;J27,"WEER")</f>
        <v>WEER</v>
      </c>
      <c r="T25" s="200"/>
      <c r="U25" s="201"/>
      <c r="V25" s="201"/>
      <c r="W25" s="201"/>
      <c r="X25" s="201"/>
      <c r="Y25" s="202"/>
    </row>
    <row r="26" spans="1:25" ht="10.199999999999999" customHeight="1" x14ac:dyDescent="0.3">
      <c r="A26" s="187" t="s">
        <v>21</v>
      </c>
      <c r="B26" s="125"/>
      <c r="C26" s="125"/>
      <c r="D26" s="125"/>
      <c r="E26" s="188">
        <f>E28-30/60/24</f>
        <v>0.3125</v>
      </c>
      <c r="F26" s="125"/>
      <c r="G26" s="125"/>
      <c r="H26" s="189"/>
      <c r="I26" s="125"/>
      <c r="J26" s="125"/>
      <c r="K26" s="125"/>
      <c r="L26" s="125"/>
      <c r="M26" s="125"/>
      <c r="N26" s="94"/>
      <c r="O26" s="214"/>
      <c r="P26" s="215"/>
      <c r="Q26" s="215"/>
      <c r="R26" s="216"/>
      <c r="S26" s="190" t="str">
        <f>HYPERLINK("https://www.google.nl/search?q=zon op+"&amp;TEXT(WEEKDAY(J8,1),"dddd")&amp;"+"&amp;J27,"ZON OP")</f>
        <v>ZON OP</v>
      </c>
      <c r="T26" s="191"/>
      <c r="U26" s="198"/>
      <c r="V26" s="193"/>
      <c r="W26" s="193"/>
      <c r="X26" s="193"/>
      <c r="Y26" s="194"/>
    </row>
    <row r="27" spans="1:25" ht="10.199999999999999" customHeight="1" x14ac:dyDescent="0.3">
      <c r="A27" s="187" t="s">
        <v>22</v>
      </c>
      <c r="B27" s="125"/>
      <c r="C27" s="125"/>
      <c r="D27" s="125"/>
      <c r="E27" s="188">
        <f>E28-15/60/24</f>
        <v>0.32291666666666663</v>
      </c>
      <c r="F27" s="125"/>
      <c r="G27" s="125"/>
      <c r="H27" s="189"/>
      <c r="I27" s="125"/>
      <c r="J27" s="125"/>
      <c r="K27" s="125"/>
      <c r="L27" s="125"/>
      <c r="M27" s="125"/>
      <c r="N27" s="94"/>
      <c r="O27" s="214"/>
      <c r="P27" s="215"/>
      <c r="Q27" s="215"/>
      <c r="R27" s="216"/>
      <c r="S27" s="190" t="str">
        <f>HYPERLINK("https://www.google.nl/search?q=zon onder+"&amp;TEXT(WEEKDAY(J8,1),"dddd")&amp;"+"&amp;J27,"ZON ONDER")</f>
        <v>ZON ONDER</v>
      </c>
      <c r="T27" s="191"/>
      <c r="U27" s="198"/>
      <c r="V27" s="193"/>
      <c r="W27" s="193"/>
      <c r="X27" s="193"/>
      <c r="Y27" s="194"/>
    </row>
    <row r="28" spans="1:25" ht="10.199999999999999" customHeight="1" x14ac:dyDescent="0.3">
      <c r="A28" s="196" t="s">
        <v>23</v>
      </c>
      <c r="B28" s="125"/>
      <c r="C28" s="125"/>
      <c r="D28" s="125"/>
      <c r="E28" s="197">
        <f>R8</f>
        <v>0.33333333333333331</v>
      </c>
      <c r="F28" s="125"/>
      <c r="G28" s="125"/>
      <c r="H28" s="189" t="s">
        <v>114</v>
      </c>
      <c r="I28" s="125"/>
      <c r="J28" s="125"/>
      <c r="K28" s="125"/>
      <c r="L28" s="125"/>
      <c r="M28" s="125"/>
      <c r="N28" s="94"/>
      <c r="O28" s="214"/>
      <c r="P28" s="215"/>
      <c r="Q28" s="215"/>
      <c r="R28" s="216"/>
      <c r="S28" s="195"/>
      <c r="T28" s="191"/>
      <c r="U28" s="198"/>
      <c r="V28" s="193"/>
      <c r="W28" s="193"/>
      <c r="X28" s="193"/>
      <c r="Y28" s="194"/>
    </row>
    <row r="29" spans="1:25" ht="10.199999999999999" customHeight="1" x14ac:dyDescent="0.3">
      <c r="A29" s="187" t="s">
        <v>24</v>
      </c>
      <c r="B29" s="125"/>
      <c r="C29" s="125"/>
      <c r="D29" s="125"/>
      <c r="E29" s="188">
        <f>E28+(0.5/24)</f>
        <v>0.35416666666666663</v>
      </c>
      <c r="F29" s="125"/>
      <c r="G29" s="125"/>
      <c r="H29" s="189"/>
      <c r="I29" s="125"/>
      <c r="J29" s="125"/>
      <c r="K29" s="125"/>
      <c r="L29" s="125"/>
      <c r="M29" s="125"/>
      <c r="N29" s="94"/>
      <c r="O29" s="214"/>
      <c r="P29" s="215"/>
      <c r="Q29" s="215"/>
      <c r="R29" s="216"/>
      <c r="S29" s="195" t="s">
        <v>25</v>
      </c>
      <c r="T29" s="191"/>
      <c r="U29" s="192"/>
      <c r="V29" s="193"/>
      <c r="W29" s="193"/>
      <c r="X29" s="193"/>
      <c r="Y29" s="194"/>
    </row>
    <row r="30" spans="1:25" ht="10.199999999999999" customHeight="1" x14ac:dyDescent="0.3">
      <c r="A30" s="187" t="s">
        <v>26</v>
      </c>
      <c r="B30" s="125"/>
      <c r="C30" s="125"/>
      <c r="D30" s="125"/>
      <c r="E30" s="188">
        <f>E28+5/24</f>
        <v>0.54166666666666663</v>
      </c>
      <c r="F30" s="125"/>
      <c r="G30" s="125"/>
      <c r="H30" s="189"/>
      <c r="I30" s="125"/>
      <c r="J30" s="125"/>
      <c r="K30" s="125"/>
      <c r="L30" s="125"/>
      <c r="M30" s="125"/>
      <c r="N30" s="94"/>
      <c r="O30" s="214"/>
      <c r="P30" s="215"/>
      <c r="Q30" s="215"/>
      <c r="R30" s="216"/>
      <c r="S30" s="190" t="str">
        <f>HYPERLINK("https://www.google.nl/search?q=ziekenhuis+in+de+buurt+van+"&amp;J27,"ZIEKENHUIS")</f>
        <v>ZIEKENHUIS</v>
      </c>
      <c r="T30" s="191"/>
      <c r="U30" s="192"/>
      <c r="V30" s="193"/>
      <c r="W30" s="193"/>
      <c r="X30" s="193"/>
      <c r="Y30" s="194"/>
    </row>
    <row r="31" spans="1:25" ht="10.199999999999999" customHeight="1" x14ac:dyDescent="0.3">
      <c r="A31" s="180" t="s">
        <v>27</v>
      </c>
      <c r="B31" s="135"/>
      <c r="C31" s="135"/>
      <c r="D31" s="135"/>
      <c r="E31" s="181">
        <f>U8</f>
        <v>0.75</v>
      </c>
      <c r="F31" s="135"/>
      <c r="G31" s="135"/>
      <c r="H31" s="182"/>
      <c r="I31" s="135"/>
      <c r="J31" s="134"/>
      <c r="K31" s="135"/>
      <c r="L31" s="135"/>
      <c r="M31" s="135"/>
      <c r="N31" s="136"/>
      <c r="O31" s="217"/>
      <c r="P31" s="218"/>
      <c r="Q31" s="218"/>
      <c r="R31" s="219"/>
      <c r="S31" s="183"/>
      <c r="T31" s="184"/>
      <c r="U31" s="185"/>
      <c r="V31" s="185"/>
      <c r="W31" s="185"/>
      <c r="X31" s="185"/>
      <c r="Y31" s="186"/>
    </row>
    <row r="32" spans="1:25" ht="5.4" customHeight="1" x14ac:dyDescent="0.3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</row>
    <row r="33" spans="1:25" ht="10.199999999999999" customHeight="1" x14ac:dyDescent="0.3">
      <c r="A33" s="101" t="s">
        <v>28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</row>
    <row r="34" spans="1:25" ht="10.199999999999999" customHeight="1" x14ac:dyDescent="0.3">
      <c r="A34" s="5" t="s">
        <v>29</v>
      </c>
      <c r="B34" s="6" t="s">
        <v>30</v>
      </c>
      <c r="C34" s="6" t="s">
        <v>31</v>
      </c>
      <c r="D34" s="74" t="s">
        <v>32</v>
      </c>
      <c r="E34" s="74"/>
      <c r="F34" s="74"/>
      <c r="G34" s="74"/>
      <c r="H34" s="74"/>
      <c r="I34" s="74" t="s">
        <v>33</v>
      </c>
      <c r="J34" s="74"/>
      <c r="K34" s="74"/>
      <c r="L34" s="74"/>
      <c r="M34" s="74"/>
      <c r="N34" s="74"/>
      <c r="O34" s="74"/>
      <c r="P34" s="74"/>
      <c r="Q34" s="74"/>
      <c r="R34" s="74"/>
      <c r="S34" s="75" t="s">
        <v>34</v>
      </c>
      <c r="T34" s="75"/>
      <c r="U34" s="75"/>
      <c r="V34" s="75"/>
      <c r="W34" s="7" t="s">
        <v>35</v>
      </c>
      <c r="X34" s="6" t="s">
        <v>36</v>
      </c>
      <c r="Y34" s="6" t="s">
        <v>37</v>
      </c>
    </row>
    <row r="35" spans="1:25" ht="10.199999999999999" customHeight="1" x14ac:dyDescent="0.3">
      <c r="A35" s="31"/>
      <c r="B35" s="32"/>
      <c r="C35" s="3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33"/>
      <c r="X35" s="34"/>
      <c r="Y35" s="35"/>
    </row>
    <row r="36" spans="1:25" ht="10.199999999999999" customHeight="1" x14ac:dyDescent="0.3">
      <c r="A36" s="31"/>
      <c r="B36" s="32"/>
      <c r="C36" s="3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33"/>
      <c r="X36" s="34"/>
      <c r="Y36" s="35"/>
    </row>
    <row r="37" spans="1:25" ht="10.199999999999999" customHeight="1" x14ac:dyDescent="0.3">
      <c r="A37" s="31"/>
      <c r="B37" s="32"/>
      <c r="C37" s="3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33"/>
      <c r="X37" s="34"/>
      <c r="Y37" s="35"/>
    </row>
    <row r="38" spans="1:25" ht="10.199999999999999" customHeight="1" x14ac:dyDescent="0.3">
      <c r="A38" s="31"/>
      <c r="B38" s="32"/>
      <c r="C38" s="3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33"/>
      <c r="X38" s="34"/>
      <c r="Y38" s="35"/>
    </row>
    <row r="39" spans="1:25" ht="10.199999999999999" customHeight="1" x14ac:dyDescent="0.3">
      <c r="A39" s="31"/>
      <c r="B39" s="32"/>
      <c r="C39" s="3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33"/>
      <c r="X39" s="34"/>
      <c r="Y39" s="35"/>
    </row>
    <row r="40" spans="1:25" ht="10.199999999999999" customHeight="1" x14ac:dyDescent="0.3">
      <c r="A40" s="31"/>
      <c r="B40" s="32"/>
      <c r="C40" s="3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33"/>
      <c r="X40" s="34"/>
      <c r="Y40" s="35"/>
    </row>
    <row r="41" spans="1:25" ht="10.199999999999999" customHeight="1" x14ac:dyDescent="0.3">
      <c r="A41" s="31"/>
      <c r="B41" s="32"/>
      <c r="C41" s="3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33"/>
      <c r="X41" s="34"/>
      <c r="Y41" s="35"/>
    </row>
    <row r="42" spans="1:25" ht="10.199999999999999" customHeight="1" x14ac:dyDescent="0.3">
      <c r="A42" s="31"/>
      <c r="B42" s="32"/>
      <c r="C42" s="3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33"/>
      <c r="X42" s="34"/>
      <c r="Y42" s="35"/>
    </row>
    <row r="43" spans="1:25" ht="10.199999999999999" customHeight="1" x14ac:dyDescent="0.3">
      <c r="A43" s="31"/>
      <c r="B43" s="32"/>
      <c r="C43" s="3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33"/>
      <c r="X43" s="34"/>
      <c r="Y43" s="35"/>
    </row>
    <row r="44" spans="1:25" ht="10.199999999999999" customHeight="1" x14ac:dyDescent="0.3">
      <c r="A44" s="31"/>
      <c r="B44" s="32"/>
      <c r="C44" s="3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33"/>
      <c r="X44" s="34"/>
      <c r="Y44" s="35"/>
    </row>
    <row r="45" spans="1:25" ht="10.199999999999999" customHeight="1" x14ac:dyDescent="0.3">
      <c r="A45" s="31"/>
      <c r="B45" s="32"/>
      <c r="C45" s="3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33"/>
      <c r="X45" s="34"/>
      <c r="Y45" s="35"/>
    </row>
    <row r="46" spans="1:25" ht="10.199999999999999" customHeight="1" x14ac:dyDescent="0.3">
      <c r="A46" s="31"/>
      <c r="B46" s="32"/>
      <c r="C46" s="3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33"/>
      <c r="X46" s="34"/>
      <c r="Y46" s="35"/>
    </row>
    <row r="47" spans="1:25" ht="10.199999999999999" customHeight="1" x14ac:dyDescent="0.3">
      <c r="A47" s="31"/>
      <c r="B47" s="32"/>
      <c r="C47" s="3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33"/>
      <c r="X47" s="34"/>
      <c r="Y47" s="35"/>
    </row>
    <row r="48" spans="1:25" ht="10.199999999999999" customHeight="1" x14ac:dyDescent="0.3">
      <c r="A48" s="31"/>
      <c r="B48" s="32"/>
      <c r="C48" s="3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33"/>
      <c r="X48" s="34"/>
      <c r="Y48" s="35"/>
    </row>
    <row r="49" spans="1:25" ht="10.199999999999999" customHeight="1" x14ac:dyDescent="0.3">
      <c r="A49" s="31"/>
      <c r="B49" s="32"/>
      <c r="C49" s="32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33"/>
      <c r="X49" s="34"/>
      <c r="Y49" s="35"/>
    </row>
    <row r="50" spans="1:25" ht="10.199999999999999" customHeight="1" x14ac:dyDescent="0.3">
      <c r="A50" s="31"/>
      <c r="B50" s="32"/>
      <c r="C50" s="3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33"/>
      <c r="X50" s="34"/>
      <c r="Y50" s="35"/>
    </row>
    <row r="51" spans="1:25" ht="10.199999999999999" customHeight="1" x14ac:dyDescent="0.3">
      <c r="A51" s="31"/>
      <c r="B51" s="32"/>
      <c r="C51" s="32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33"/>
      <c r="X51" s="34"/>
      <c r="Y51" s="35"/>
    </row>
    <row r="52" spans="1:25" ht="10.199999999999999" customHeight="1" x14ac:dyDescent="0.3">
      <c r="A52" s="31"/>
      <c r="B52" s="32"/>
      <c r="C52" s="3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33"/>
      <c r="X52" s="34"/>
      <c r="Y52" s="35"/>
    </row>
    <row r="53" spans="1:25" ht="10.199999999999999" customHeight="1" x14ac:dyDescent="0.3">
      <c r="A53" s="31"/>
      <c r="B53" s="32"/>
      <c r="C53" s="3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33"/>
      <c r="X53" s="34"/>
      <c r="Y53" s="35"/>
    </row>
    <row r="54" spans="1:25" ht="10.199999999999999" customHeight="1" x14ac:dyDescent="0.3">
      <c r="A54" s="31"/>
      <c r="B54" s="32"/>
      <c r="C54" s="3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33"/>
      <c r="X54" s="34"/>
      <c r="Y54" s="35"/>
    </row>
    <row r="55" spans="1:25" ht="21" customHeight="1" x14ac:dyDescent="0.3">
      <c r="A55" s="70" t="s">
        <v>117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2" t="s">
        <v>40</v>
      </c>
      <c r="T55" s="72"/>
      <c r="U55" s="72"/>
      <c r="V55" s="72"/>
      <c r="W55" s="36"/>
      <c r="X55" s="37"/>
      <c r="Y55" s="38">
        <f>SUM(Y35:Y54)</f>
        <v>0</v>
      </c>
    </row>
    <row r="56" spans="1:25" ht="5.4" customHeight="1" x14ac:dyDescent="0.3">
      <c r="A56" s="110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</row>
    <row r="57" spans="1:25" ht="10.199999999999999" customHeight="1" x14ac:dyDescent="0.3">
      <c r="A57" s="98" t="s">
        <v>34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100"/>
    </row>
    <row r="58" spans="1:25" ht="10.199999999999999" customHeight="1" x14ac:dyDescent="0.3">
      <c r="A58" s="16" t="s">
        <v>41</v>
      </c>
      <c r="B58" s="106" t="s">
        <v>42</v>
      </c>
      <c r="C58" s="177"/>
      <c r="D58" s="177"/>
      <c r="E58" s="177"/>
      <c r="F58" s="106" t="s">
        <v>43</v>
      </c>
      <c r="G58" s="108"/>
      <c r="H58" s="108"/>
      <c r="I58" s="107"/>
      <c r="J58" s="106" t="s">
        <v>44</v>
      </c>
      <c r="K58" s="107"/>
      <c r="L58" s="106" t="s">
        <v>45</v>
      </c>
      <c r="M58" s="108"/>
      <c r="N58" s="107"/>
      <c r="O58" s="106" t="s">
        <v>20</v>
      </c>
      <c r="P58" s="108"/>
      <c r="Q58" s="107"/>
      <c r="R58" s="175" t="s">
        <v>46</v>
      </c>
      <c r="S58" s="176"/>
      <c r="T58" s="175" t="s">
        <v>47</v>
      </c>
      <c r="U58" s="176"/>
      <c r="V58" s="106" t="s">
        <v>48</v>
      </c>
      <c r="W58" s="176"/>
      <c r="X58" s="106" t="s">
        <v>49</v>
      </c>
      <c r="Y58" s="176"/>
    </row>
    <row r="59" spans="1:25" ht="10.199999999999999" customHeight="1" x14ac:dyDescent="0.3">
      <c r="A59" s="28"/>
      <c r="B59" s="104"/>
      <c r="C59" s="91"/>
      <c r="D59" s="91"/>
      <c r="E59" s="91"/>
      <c r="F59" s="104"/>
      <c r="G59" s="104"/>
      <c r="H59" s="104"/>
      <c r="I59" s="104"/>
      <c r="J59" s="105"/>
      <c r="K59" s="105"/>
      <c r="L59" s="104"/>
      <c r="M59" s="104"/>
      <c r="N59" s="104"/>
      <c r="O59" s="104"/>
      <c r="P59" s="104"/>
      <c r="Q59" s="104"/>
      <c r="R59" s="109"/>
      <c r="S59" s="91"/>
      <c r="T59" s="109"/>
      <c r="U59" s="91"/>
      <c r="V59" s="105"/>
      <c r="W59" s="91"/>
      <c r="X59" s="174"/>
      <c r="Y59" s="91"/>
    </row>
    <row r="60" spans="1:25" ht="10.199999999999999" customHeight="1" x14ac:dyDescent="0.3">
      <c r="A60" s="28"/>
      <c r="B60" s="104"/>
      <c r="C60" s="91"/>
      <c r="D60" s="91"/>
      <c r="E60" s="91"/>
      <c r="F60" s="104"/>
      <c r="G60" s="104"/>
      <c r="H60" s="104"/>
      <c r="I60" s="104"/>
      <c r="J60" s="105"/>
      <c r="K60" s="105"/>
      <c r="L60" s="104"/>
      <c r="M60" s="104"/>
      <c r="N60" s="104"/>
      <c r="O60" s="104"/>
      <c r="P60" s="104"/>
      <c r="Q60" s="104"/>
      <c r="R60" s="109"/>
      <c r="S60" s="91"/>
      <c r="T60" s="109"/>
      <c r="U60" s="91"/>
      <c r="V60" s="105"/>
      <c r="W60" s="91"/>
      <c r="X60" s="174"/>
      <c r="Y60" s="91"/>
    </row>
    <row r="61" spans="1:25" ht="10.199999999999999" customHeight="1" x14ac:dyDescent="0.3">
      <c r="A61" s="28"/>
      <c r="B61" s="104"/>
      <c r="C61" s="91"/>
      <c r="D61" s="91"/>
      <c r="E61" s="91"/>
      <c r="F61" s="104"/>
      <c r="G61" s="104"/>
      <c r="H61" s="104"/>
      <c r="I61" s="104"/>
      <c r="J61" s="105"/>
      <c r="K61" s="105"/>
      <c r="L61" s="104"/>
      <c r="M61" s="104"/>
      <c r="N61" s="104"/>
      <c r="O61" s="104"/>
      <c r="P61" s="104"/>
      <c r="Q61" s="104"/>
      <c r="R61" s="109"/>
      <c r="S61" s="91"/>
      <c r="T61" s="109"/>
      <c r="U61" s="91"/>
      <c r="V61" s="105"/>
      <c r="W61" s="91"/>
      <c r="X61" s="174"/>
      <c r="Y61" s="91"/>
    </row>
    <row r="62" spans="1:25" ht="10.199999999999999" customHeight="1" x14ac:dyDescent="0.3">
      <c r="A62" s="28"/>
      <c r="B62" s="104"/>
      <c r="C62" s="91"/>
      <c r="D62" s="91"/>
      <c r="E62" s="91"/>
      <c r="F62" s="104"/>
      <c r="G62" s="104"/>
      <c r="H62" s="104"/>
      <c r="I62" s="104"/>
      <c r="J62" s="105"/>
      <c r="K62" s="105"/>
      <c r="L62" s="104"/>
      <c r="M62" s="104"/>
      <c r="N62" s="104"/>
      <c r="O62" s="104"/>
      <c r="P62" s="104"/>
      <c r="Q62" s="104"/>
      <c r="R62" s="109"/>
      <c r="S62" s="91"/>
      <c r="T62" s="109"/>
      <c r="U62" s="91"/>
      <c r="V62" s="105"/>
      <c r="W62" s="91"/>
      <c r="X62" s="174"/>
      <c r="Y62" s="91"/>
    </row>
    <row r="63" spans="1:25" ht="10.199999999999999" customHeight="1" x14ac:dyDescent="0.3">
      <c r="A63" s="28"/>
      <c r="B63" s="104"/>
      <c r="C63" s="91"/>
      <c r="D63" s="91"/>
      <c r="E63" s="91"/>
      <c r="F63" s="104"/>
      <c r="G63" s="104"/>
      <c r="H63" s="104"/>
      <c r="I63" s="104"/>
      <c r="J63" s="105"/>
      <c r="K63" s="105"/>
      <c r="L63" s="104"/>
      <c r="M63" s="104"/>
      <c r="N63" s="104"/>
      <c r="O63" s="104"/>
      <c r="P63" s="104"/>
      <c r="Q63" s="104"/>
      <c r="R63" s="109"/>
      <c r="S63" s="91"/>
      <c r="T63" s="109"/>
      <c r="U63" s="91"/>
      <c r="V63" s="105"/>
      <c r="W63" s="91"/>
      <c r="X63" s="174"/>
      <c r="Y63" s="91"/>
    </row>
    <row r="64" spans="1:25" ht="10.199999999999999" customHeight="1" x14ac:dyDescent="0.3">
      <c r="A64" s="28"/>
      <c r="B64" s="104"/>
      <c r="C64" s="91"/>
      <c r="D64" s="91"/>
      <c r="E64" s="91"/>
      <c r="F64" s="104"/>
      <c r="G64" s="104"/>
      <c r="H64" s="104"/>
      <c r="I64" s="104"/>
      <c r="J64" s="105"/>
      <c r="K64" s="105"/>
      <c r="L64" s="104"/>
      <c r="M64" s="104"/>
      <c r="N64" s="104"/>
      <c r="O64" s="104"/>
      <c r="P64" s="104"/>
      <c r="Q64" s="104"/>
      <c r="R64" s="109"/>
      <c r="S64" s="91"/>
      <c r="T64" s="109"/>
      <c r="U64" s="91"/>
      <c r="V64" s="105"/>
      <c r="W64" s="91"/>
      <c r="X64" s="174"/>
      <c r="Y64" s="91"/>
    </row>
    <row r="65" spans="1:25" ht="10.199999999999999" customHeight="1" x14ac:dyDescent="0.3">
      <c r="A65" s="28"/>
      <c r="B65" s="104"/>
      <c r="C65" s="91"/>
      <c r="D65" s="91"/>
      <c r="E65" s="91"/>
      <c r="F65" s="104"/>
      <c r="G65" s="104"/>
      <c r="H65" s="104"/>
      <c r="I65" s="104"/>
      <c r="J65" s="105"/>
      <c r="K65" s="105"/>
      <c r="L65" s="104"/>
      <c r="M65" s="104"/>
      <c r="N65" s="104"/>
      <c r="O65" s="104"/>
      <c r="P65" s="104"/>
      <c r="Q65" s="104"/>
      <c r="R65" s="109"/>
      <c r="S65" s="91"/>
      <c r="T65" s="109"/>
      <c r="U65" s="91"/>
      <c r="V65" s="105"/>
      <c r="W65" s="91"/>
      <c r="X65" s="174"/>
      <c r="Y65" s="91"/>
    </row>
    <row r="66" spans="1:25" ht="10.199999999999999" customHeight="1" x14ac:dyDescent="0.3">
      <c r="A66" s="28"/>
      <c r="B66" s="104"/>
      <c r="C66" s="91"/>
      <c r="D66" s="91"/>
      <c r="E66" s="91"/>
      <c r="F66" s="104"/>
      <c r="G66" s="104"/>
      <c r="H66" s="104"/>
      <c r="I66" s="104"/>
      <c r="J66" s="105"/>
      <c r="K66" s="105"/>
      <c r="L66" s="104"/>
      <c r="M66" s="104"/>
      <c r="N66" s="104"/>
      <c r="O66" s="104"/>
      <c r="P66" s="104"/>
      <c r="Q66" s="104"/>
      <c r="R66" s="109"/>
      <c r="S66" s="91"/>
      <c r="T66" s="109"/>
      <c r="U66" s="91"/>
      <c r="V66" s="105"/>
      <c r="W66" s="91"/>
      <c r="X66" s="174"/>
      <c r="Y66" s="91"/>
    </row>
    <row r="67" spans="1:25" ht="10.199999999999999" customHeight="1" x14ac:dyDescent="0.3">
      <c r="A67" s="28"/>
      <c r="B67" s="104"/>
      <c r="C67" s="91"/>
      <c r="D67" s="91"/>
      <c r="E67" s="91"/>
      <c r="F67" s="104"/>
      <c r="G67" s="104"/>
      <c r="H67" s="104"/>
      <c r="I67" s="104"/>
      <c r="J67" s="105"/>
      <c r="K67" s="105"/>
      <c r="L67" s="104"/>
      <c r="M67" s="104"/>
      <c r="N67" s="104"/>
      <c r="O67" s="104"/>
      <c r="P67" s="104"/>
      <c r="Q67" s="104"/>
      <c r="R67" s="109"/>
      <c r="S67" s="91"/>
      <c r="T67" s="109"/>
      <c r="U67" s="91"/>
      <c r="V67" s="105"/>
      <c r="W67" s="91"/>
      <c r="X67" s="174"/>
      <c r="Y67" s="91"/>
    </row>
    <row r="68" spans="1:25" ht="10.199999999999999" customHeight="1" x14ac:dyDescent="0.3">
      <c r="A68" s="28"/>
      <c r="B68" s="104"/>
      <c r="C68" s="91"/>
      <c r="D68" s="91"/>
      <c r="E68" s="91"/>
      <c r="F68" s="104"/>
      <c r="G68" s="104"/>
      <c r="H68" s="104"/>
      <c r="I68" s="104"/>
      <c r="J68" s="105"/>
      <c r="K68" s="105"/>
      <c r="L68" s="104"/>
      <c r="M68" s="104"/>
      <c r="N68" s="104"/>
      <c r="O68" s="104"/>
      <c r="P68" s="104"/>
      <c r="Q68" s="104"/>
      <c r="R68" s="109"/>
      <c r="S68" s="91"/>
      <c r="T68" s="109"/>
      <c r="U68" s="91"/>
      <c r="V68" s="105"/>
      <c r="W68" s="91"/>
      <c r="X68" s="174"/>
      <c r="Y68" s="91"/>
    </row>
    <row r="69" spans="1:25" ht="5.4" customHeight="1" x14ac:dyDescent="0.3">
      <c r="A69" s="110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0" spans="1:25" ht="10.199999999999999" customHeight="1" x14ac:dyDescent="0.3">
      <c r="A70" s="98" t="s">
        <v>50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</row>
    <row r="71" spans="1:25" ht="10.199999999999999" customHeight="1" x14ac:dyDescent="0.3">
      <c r="A71" s="126" t="s">
        <v>42</v>
      </c>
      <c r="B71" s="127"/>
      <c r="C71" s="127"/>
      <c r="D71" s="127"/>
      <c r="E71" s="127"/>
      <c r="F71" s="126" t="s">
        <v>51</v>
      </c>
      <c r="G71" s="127"/>
      <c r="H71" s="127"/>
      <c r="I71" s="127"/>
      <c r="J71" s="127"/>
      <c r="K71" s="127"/>
      <c r="L71" s="127"/>
      <c r="M71" s="127"/>
      <c r="N71" s="127"/>
      <c r="O71" s="127"/>
      <c r="P71" s="128"/>
      <c r="Q71" s="126" t="s">
        <v>59</v>
      </c>
      <c r="R71" s="127"/>
      <c r="S71" s="128"/>
      <c r="T71" s="130" t="s">
        <v>46</v>
      </c>
      <c r="U71" s="128"/>
      <c r="V71" s="126" t="s">
        <v>52</v>
      </c>
      <c r="W71" s="128"/>
      <c r="X71" s="126" t="s">
        <v>49</v>
      </c>
      <c r="Y71" s="128"/>
    </row>
    <row r="72" spans="1:25" ht="10.199999999999999" customHeight="1" x14ac:dyDescent="0.3">
      <c r="A72" s="152"/>
      <c r="B72" s="64"/>
      <c r="C72" s="64"/>
      <c r="D72" s="64"/>
      <c r="E72" s="64"/>
      <c r="F72" s="152" t="s">
        <v>118</v>
      </c>
      <c r="G72" s="64"/>
      <c r="H72" s="64"/>
      <c r="I72" s="64"/>
      <c r="J72" s="64"/>
      <c r="K72" s="64"/>
      <c r="L72" s="64"/>
      <c r="M72" s="64"/>
      <c r="N72" s="64"/>
      <c r="O72" s="64"/>
      <c r="P72" s="65"/>
      <c r="Q72" s="152"/>
      <c r="R72" s="64"/>
      <c r="S72" s="65"/>
      <c r="T72" s="153"/>
      <c r="U72" s="65"/>
      <c r="V72" s="171"/>
      <c r="W72" s="65"/>
      <c r="X72" s="171"/>
      <c r="Y72" s="65"/>
    </row>
    <row r="73" spans="1:25" ht="10.199999999999999" customHeight="1" x14ac:dyDescent="0.3">
      <c r="A73" s="152"/>
      <c r="B73" s="64"/>
      <c r="C73" s="64"/>
      <c r="D73" s="64"/>
      <c r="E73" s="64"/>
      <c r="F73" s="152"/>
      <c r="G73" s="64"/>
      <c r="H73" s="64"/>
      <c r="I73" s="64"/>
      <c r="J73" s="64"/>
      <c r="K73" s="64"/>
      <c r="L73" s="64"/>
      <c r="M73" s="64"/>
      <c r="N73" s="64"/>
      <c r="O73" s="64"/>
      <c r="P73" s="65"/>
      <c r="Q73" s="152"/>
      <c r="R73" s="64"/>
      <c r="S73" s="65"/>
      <c r="T73" s="171"/>
      <c r="U73" s="65"/>
      <c r="V73" s="171"/>
      <c r="W73" s="65"/>
      <c r="X73" s="171"/>
      <c r="Y73" s="65"/>
    </row>
    <row r="74" spans="1:25" ht="10.199999999999999" customHeight="1" x14ac:dyDescent="0.3">
      <c r="A74" s="152"/>
      <c r="B74" s="64"/>
      <c r="C74" s="64"/>
      <c r="D74" s="64"/>
      <c r="E74" s="64"/>
      <c r="F74" s="152"/>
      <c r="G74" s="64"/>
      <c r="H74" s="64"/>
      <c r="I74" s="64"/>
      <c r="J74" s="64"/>
      <c r="K74" s="64"/>
      <c r="L74" s="64"/>
      <c r="M74" s="64"/>
      <c r="N74" s="64"/>
      <c r="O74" s="64"/>
      <c r="P74" s="65"/>
      <c r="Q74" s="152"/>
      <c r="R74" s="64"/>
      <c r="S74" s="65"/>
      <c r="T74" s="153"/>
      <c r="U74" s="65"/>
      <c r="V74" s="171"/>
      <c r="W74" s="65"/>
      <c r="X74" s="171"/>
      <c r="Y74" s="65"/>
    </row>
    <row r="75" spans="1:25" ht="10.199999999999999" customHeight="1" x14ac:dyDescent="0.3">
      <c r="A75" s="152"/>
      <c r="B75" s="64"/>
      <c r="C75" s="64"/>
      <c r="D75" s="64"/>
      <c r="E75" s="64"/>
      <c r="F75" s="152"/>
      <c r="G75" s="64"/>
      <c r="H75" s="64"/>
      <c r="I75" s="64"/>
      <c r="J75" s="64"/>
      <c r="K75" s="64"/>
      <c r="L75" s="64"/>
      <c r="M75" s="64"/>
      <c r="N75" s="64"/>
      <c r="O75" s="64"/>
      <c r="P75" s="65"/>
      <c r="Q75" s="152"/>
      <c r="R75" s="64"/>
      <c r="S75" s="65"/>
      <c r="T75" s="171"/>
      <c r="U75" s="65"/>
      <c r="V75" s="171"/>
      <c r="W75" s="65"/>
      <c r="X75" s="171"/>
      <c r="Y75" s="65"/>
    </row>
    <row r="76" spans="1:25" ht="10.199999999999999" customHeight="1" x14ac:dyDescent="0.3">
      <c r="A76" s="152"/>
      <c r="B76" s="64"/>
      <c r="C76" s="64"/>
      <c r="D76" s="64"/>
      <c r="E76" s="64"/>
      <c r="F76" s="152"/>
      <c r="G76" s="64"/>
      <c r="H76" s="64"/>
      <c r="I76" s="64"/>
      <c r="J76" s="64"/>
      <c r="K76" s="64"/>
      <c r="L76" s="64"/>
      <c r="M76" s="64"/>
      <c r="N76" s="64"/>
      <c r="O76" s="64"/>
      <c r="P76" s="65"/>
      <c r="Q76" s="152"/>
      <c r="R76" s="64"/>
      <c r="S76" s="65"/>
      <c r="T76" s="171"/>
      <c r="U76" s="65"/>
      <c r="V76" s="171"/>
      <c r="W76" s="65"/>
      <c r="X76" s="171"/>
      <c r="Y76" s="65"/>
    </row>
    <row r="77" spans="1:25" ht="10.199999999999999" customHeight="1" x14ac:dyDescent="0.3">
      <c r="A77" s="152"/>
      <c r="B77" s="64"/>
      <c r="C77" s="64"/>
      <c r="D77" s="64"/>
      <c r="E77" s="64"/>
      <c r="F77" s="152"/>
      <c r="G77" s="64"/>
      <c r="H77" s="64"/>
      <c r="I77" s="64"/>
      <c r="J77" s="64"/>
      <c r="K77" s="64"/>
      <c r="L77" s="64"/>
      <c r="M77" s="64"/>
      <c r="N77" s="64"/>
      <c r="O77" s="64"/>
      <c r="P77" s="65"/>
      <c r="Q77" s="152"/>
      <c r="R77" s="64"/>
      <c r="S77" s="65"/>
      <c r="T77" s="171"/>
      <c r="U77" s="65"/>
      <c r="V77" s="171"/>
      <c r="W77" s="65"/>
      <c r="X77" s="171"/>
      <c r="Y77" s="65"/>
    </row>
    <row r="78" spans="1:25" ht="10.199999999999999" customHeight="1" x14ac:dyDescent="0.3">
      <c r="A78" s="152"/>
      <c r="B78" s="64"/>
      <c r="C78" s="64"/>
      <c r="D78" s="64"/>
      <c r="E78" s="64"/>
      <c r="F78" s="152"/>
      <c r="G78" s="64"/>
      <c r="H78" s="64"/>
      <c r="I78" s="64"/>
      <c r="J78" s="64"/>
      <c r="K78" s="64"/>
      <c r="L78" s="64"/>
      <c r="M78" s="64"/>
      <c r="N78" s="64"/>
      <c r="O78" s="64"/>
      <c r="P78" s="65"/>
      <c r="Q78" s="152"/>
      <c r="R78" s="64"/>
      <c r="S78" s="65"/>
      <c r="T78" s="171"/>
      <c r="U78" s="65"/>
      <c r="V78" s="171"/>
      <c r="W78" s="65"/>
      <c r="X78" s="171"/>
      <c r="Y78" s="65"/>
    </row>
    <row r="79" spans="1:25" ht="10.199999999999999" customHeight="1" x14ac:dyDescent="0.3">
      <c r="A79" s="152"/>
      <c r="B79" s="64"/>
      <c r="C79" s="64"/>
      <c r="D79" s="64"/>
      <c r="E79" s="64"/>
      <c r="F79" s="152"/>
      <c r="G79" s="64"/>
      <c r="H79" s="64"/>
      <c r="I79" s="64"/>
      <c r="J79" s="64"/>
      <c r="K79" s="64"/>
      <c r="L79" s="64"/>
      <c r="M79" s="64"/>
      <c r="N79" s="64"/>
      <c r="O79" s="64"/>
      <c r="P79" s="65"/>
      <c r="Q79" s="152"/>
      <c r="R79" s="64"/>
      <c r="S79" s="65"/>
      <c r="T79" s="171"/>
      <c r="U79" s="65"/>
      <c r="V79" s="171"/>
      <c r="W79" s="65"/>
      <c r="X79" s="171"/>
      <c r="Y79" s="65"/>
    </row>
    <row r="80" spans="1:25" ht="10.199999999999999" customHeight="1" x14ac:dyDescent="0.3">
      <c r="A80" s="152"/>
      <c r="B80" s="64"/>
      <c r="C80" s="64"/>
      <c r="D80" s="64"/>
      <c r="E80" s="64"/>
      <c r="F80" s="152"/>
      <c r="G80" s="64"/>
      <c r="H80" s="64"/>
      <c r="I80" s="64"/>
      <c r="J80" s="64"/>
      <c r="K80" s="64"/>
      <c r="L80" s="64"/>
      <c r="M80" s="64"/>
      <c r="N80" s="64"/>
      <c r="O80" s="64"/>
      <c r="P80" s="65"/>
      <c r="Q80" s="152"/>
      <c r="R80" s="64"/>
      <c r="S80" s="65"/>
      <c r="T80" s="171"/>
      <c r="U80" s="65"/>
      <c r="V80" s="171"/>
      <c r="W80" s="65"/>
      <c r="X80" s="171"/>
      <c r="Y80" s="65"/>
    </row>
    <row r="81" spans="1:25" ht="10.199999999999999" customHeight="1" x14ac:dyDescent="0.3">
      <c r="A81" s="152"/>
      <c r="B81" s="64"/>
      <c r="C81" s="64"/>
      <c r="D81" s="64"/>
      <c r="E81" s="64"/>
      <c r="F81" s="152"/>
      <c r="G81" s="64"/>
      <c r="H81" s="64"/>
      <c r="I81" s="64"/>
      <c r="J81" s="64"/>
      <c r="K81" s="64"/>
      <c r="L81" s="64"/>
      <c r="M81" s="64"/>
      <c r="N81" s="64"/>
      <c r="O81" s="64"/>
      <c r="P81" s="65"/>
      <c r="Q81" s="152"/>
      <c r="R81" s="64"/>
      <c r="S81" s="65"/>
      <c r="T81" s="171"/>
      <c r="U81" s="65"/>
      <c r="V81" s="153"/>
      <c r="W81" s="65"/>
      <c r="X81" s="171"/>
      <c r="Y81" s="65"/>
    </row>
    <row r="82" spans="1:25" ht="5.4" customHeight="1" x14ac:dyDescent="0.3">
      <c r="A82" s="117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</row>
    <row r="83" spans="1:25" ht="10.199999999999999" customHeight="1" x14ac:dyDescent="0.3">
      <c r="A83" s="113" t="s">
        <v>53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</row>
    <row r="84" spans="1:25" ht="10.199999999999999" customHeight="1" x14ac:dyDescent="0.3">
      <c r="A84" s="156" t="s">
        <v>29</v>
      </c>
      <c r="B84" s="128"/>
      <c r="C84" s="130" t="s">
        <v>54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8"/>
    </row>
    <row r="85" spans="1:25" ht="10.199999999999999" customHeight="1" x14ac:dyDescent="0.3">
      <c r="A85" s="152" t="s">
        <v>119</v>
      </c>
      <c r="B85" s="65"/>
      <c r="C85" s="148" t="s">
        <v>121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</row>
    <row r="86" spans="1:25" ht="10.199999999999999" customHeight="1" x14ac:dyDescent="0.3">
      <c r="A86" s="152" t="s">
        <v>102</v>
      </c>
      <c r="B86" s="65"/>
      <c r="C86" s="148" t="s">
        <v>120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5"/>
    </row>
    <row r="87" spans="1:25" ht="10.199999999999999" customHeight="1" x14ac:dyDescent="0.3">
      <c r="A87" s="152" t="s">
        <v>55</v>
      </c>
      <c r="B87" s="65"/>
      <c r="C87" s="148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</row>
    <row r="88" spans="1:25" ht="10.199999999999999" customHeight="1" x14ac:dyDescent="0.3">
      <c r="A88" s="152" t="s">
        <v>122</v>
      </c>
      <c r="B88" s="65"/>
      <c r="C88" s="148" t="s">
        <v>123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5"/>
    </row>
    <row r="89" spans="1:25" ht="10.199999999999999" customHeight="1" x14ac:dyDescent="0.3">
      <c r="A89" s="152"/>
      <c r="B89" s="65"/>
      <c r="C89" s="148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5"/>
    </row>
    <row r="90" spans="1:25" ht="10.199999999999999" customHeight="1" x14ac:dyDescent="0.3">
      <c r="A90" s="152"/>
      <c r="B90" s="65"/>
      <c r="C90" s="148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5"/>
    </row>
    <row r="91" spans="1:25" ht="10.199999999999999" customHeight="1" x14ac:dyDescent="0.3">
      <c r="A91" s="152"/>
      <c r="B91" s="65"/>
      <c r="C91" s="148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5"/>
    </row>
    <row r="92" spans="1:25" ht="10.199999999999999" customHeight="1" x14ac:dyDescent="0.3">
      <c r="A92" s="152"/>
      <c r="B92" s="65"/>
      <c r="C92" s="148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5"/>
    </row>
    <row r="93" spans="1:25" ht="5.4" customHeight="1" x14ac:dyDescent="0.3">
      <c r="A93" s="117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</row>
    <row r="94" spans="1:25" ht="10.199999999999999" customHeight="1" x14ac:dyDescent="0.3">
      <c r="A94" s="137" t="s">
        <v>56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</row>
    <row r="95" spans="1:25" ht="10.199999999999999" customHeight="1" x14ac:dyDescent="0.3">
      <c r="A95" s="156" t="s">
        <v>29</v>
      </c>
      <c r="B95" s="128"/>
      <c r="C95" s="130" t="s">
        <v>54</v>
      </c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8"/>
    </row>
    <row r="96" spans="1:25" ht="10.199999999999999" customHeight="1" x14ac:dyDescent="0.3">
      <c r="A96" s="122" t="s">
        <v>125</v>
      </c>
      <c r="B96" s="65"/>
      <c r="C96" s="66" t="s">
        <v>151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5"/>
    </row>
    <row r="97" spans="1:25" ht="10.199999999999999" customHeight="1" x14ac:dyDescent="0.3">
      <c r="A97" s="122"/>
      <c r="B97" s="65"/>
      <c r="C97" s="66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5"/>
    </row>
    <row r="98" spans="1:25" ht="5.4" customHeight="1" x14ac:dyDescent="0.3">
      <c r="A98" s="117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</row>
    <row r="99" spans="1:25" ht="10.199999999999999" customHeight="1" x14ac:dyDescent="0.3">
      <c r="A99" s="146" t="s">
        <v>57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</row>
    <row r="100" spans="1:25" ht="10.199999999999999" customHeight="1" x14ac:dyDescent="0.3">
      <c r="A100" s="172" t="s">
        <v>58</v>
      </c>
      <c r="B100" s="127"/>
      <c r="C100" s="127"/>
      <c r="D100" s="127"/>
      <c r="E100" s="127"/>
      <c r="F100" s="173" t="s">
        <v>61</v>
      </c>
      <c r="G100" s="127"/>
      <c r="H100" s="127"/>
      <c r="I100" s="127"/>
      <c r="J100" s="127"/>
      <c r="K100" s="127"/>
      <c r="L100" s="127"/>
      <c r="M100" s="128"/>
      <c r="N100" s="173" t="s">
        <v>59</v>
      </c>
      <c r="O100" s="128"/>
      <c r="P100" s="173" t="s">
        <v>124</v>
      </c>
      <c r="Q100" s="128"/>
      <c r="R100" s="173" t="s">
        <v>4</v>
      </c>
      <c r="S100" s="127"/>
      <c r="T100" s="127"/>
      <c r="U100" s="173" t="s">
        <v>49</v>
      </c>
      <c r="V100" s="127"/>
      <c r="W100" s="173" t="s">
        <v>20</v>
      </c>
      <c r="X100" s="127"/>
      <c r="Y100" s="128"/>
    </row>
    <row r="101" spans="1:25" ht="10.199999999999999" customHeight="1" x14ac:dyDescent="0.3">
      <c r="A101" s="142"/>
      <c r="B101" s="64"/>
      <c r="C101" s="64"/>
      <c r="D101" s="64"/>
      <c r="E101" s="64"/>
      <c r="F101" s="66"/>
      <c r="G101" s="64"/>
      <c r="H101" s="64"/>
      <c r="I101" s="64"/>
      <c r="J101" s="64"/>
      <c r="K101" s="64"/>
      <c r="L101" s="64"/>
      <c r="M101" s="65"/>
      <c r="N101" s="66"/>
      <c r="O101" s="65"/>
      <c r="P101" s="66"/>
      <c r="Q101" s="65"/>
      <c r="R101" s="66"/>
      <c r="S101" s="64"/>
      <c r="T101" s="65"/>
      <c r="U101" s="171"/>
      <c r="V101" s="64"/>
      <c r="W101" s="66"/>
      <c r="X101" s="64"/>
      <c r="Y101" s="65"/>
    </row>
    <row r="102" spans="1:25" ht="10.199999999999999" customHeight="1" x14ac:dyDescent="0.3">
      <c r="A102" s="142"/>
      <c r="B102" s="64"/>
      <c r="C102" s="64"/>
      <c r="D102" s="64"/>
      <c r="E102" s="64"/>
      <c r="F102" s="66"/>
      <c r="G102" s="64"/>
      <c r="H102" s="64"/>
      <c r="I102" s="64"/>
      <c r="J102" s="64"/>
      <c r="K102" s="64"/>
      <c r="L102" s="64"/>
      <c r="M102" s="65"/>
      <c r="N102" s="66"/>
      <c r="O102" s="65"/>
      <c r="P102" s="66"/>
      <c r="Q102" s="65"/>
      <c r="R102" s="66"/>
      <c r="S102" s="64"/>
      <c r="T102" s="65"/>
      <c r="U102" s="171"/>
      <c r="V102" s="64"/>
      <c r="W102" s="66"/>
      <c r="X102" s="64"/>
      <c r="Y102" s="65"/>
    </row>
    <row r="103" spans="1:25" ht="10.199999999999999" customHeight="1" x14ac:dyDescent="0.3">
      <c r="A103" s="142"/>
      <c r="B103" s="64"/>
      <c r="C103" s="64"/>
      <c r="D103" s="64"/>
      <c r="E103" s="64"/>
      <c r="F103" s="66"/>
      <c r="G103" s="64"/>
      <c r="H103" s="64"/>
      <c r="I103" s="64"/>
      <c r="J103" s="64"/>
      <c r="K103" s="64"/>
      <c r="L103" s="64"/>
      <c r="M103" s="65"/>
      <c r="N103" s="66"/>
      <c r="O103" s="65"/>
      <c r="P103" s="66"/>
      <c r="Q103" s="65"/>
      <c r="R103" s="66"/>
      <c r="S103" s="64"/>
      <c r="T103" s="65"/>
      <c r="U103" s="171"/>
      <c r="V103" s="64"/>
      <c r="W103" s="66"/>
      <c r="X103" s="64"/>
      <c r="Y103" s="65"/>
    </row>
    <row r="104" spans="1:25" ht="10.199999999999999" customHeight="1" x14ac:dyDescent="0.3">
      <c r="A104" s="142"/>
      <c r="B104" s="64"/>
      <c r="C104" s="64"/>
      <c r="D104" s="64"/>
      <c r="E104" s="64"/>
      <c r="F104" s="66"/>
      <c r="G104" s="64"/>
      <c r="H104" s="64"/>
      <c r="I104" s="64"/>
      <c r="J104" s="64"/>
      <c r="K104" s="64"/>
      <c r="L104" s="64"/>
      <c r="M104" s="65"/>
      <c r="N104" s="66"/>
      <c r="O104" s="65"/>
      <c r="P104" s="66"/>
      <c r="Q104" s="65"/>
      <c r="R104" s="66"/>
      <c r="S104" s="64"/>
      <c r="T104" s="65"/>
      <c r="U104" s="171"/>
      <c r="V104" s="64"/>
      <c r="W104" s="66"/>
      <c r="X104" s="64"/>
      <c r="Y104" s="65"/>
    </row>
    <row r="105" spans="1:25" ht="10.199999999999999" customHeight="1" x14ac:dyDescent="0.3">
      <c r="A105" s="142"/>
      <c r="B105" s="64"/>
      <c r="C105" s="64"/>
      <c r="D105" s="64"/>
      <c r="E105" s="64"/>
      <c r="F105" s="66"/>
      <c r="G105" s="64"/>
      <c r="H105" s="64"/>
      <c r="I105" s="64"/>
      <c r="J105" s="64"/>
      <c r="K105" s="64"/>
      <c r="L105" s="64"/>
      <c r="M105" s="65"/>
      <c r="N105" s="66"/>
      <c r="O105" s="65"/>
      <c r="P105" s="66"/>
      <c r="Q105" s="65"/>
      <c r="R105" s="66"/>
      <c r="S105" s="64"/>
      <c r="T105" s="65"/>
      <c r="U105" s="171"/>
      <c r="V105" s="64"/>
      <c r="W105" s="66"/>
      <c r="X105" s="64"/>
      <c r="Y105" s="65"/>
    </row>
    <row r="106" spans="1:25" ht="5.4" customHeight="1" x14ac:dyDescent="0.3">
      <c r="A106" s="14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</row>
    <row r="107" spans="1:25" ht="10.199999999999999" customHeight="1" x14ac:dyDescent="0.3">
      <c r="A107" s="146" t="s">
        <v>60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</row>
    <row r="108" spans="1:25" ht="10.199999999999999" customHeight="1" x14ac:dyDescent="0.3">
      <c r="A108" s="95" t="s">
        <v>3</v>
      </c>
      <c r="B108" s="127"/>
      <c r="C108" s="127"/>
      <c r="D108" s="127"/>
      <c r="E108" s="128"/>
      <c r="F108" s="95" t="s">
        <v>2</v>
      </c>
      <c r="G108" s="96"/>
      <c r="H108" s="96"/>
      <c r="I108" s="96"/>
      <c r="J108" s="96"/>
      <c r="K108" s="96"/>
      <c r="L108" s="96"/>
      <c r="M108" s="96"/>
      <c r="N108" s="96"/>
      <c r="O108" s="97"/>
      <c r="P108" s="95" t="s">
        <v>62</v>
      </c>
      <c r="Q108" s="127"/>
      <c r="R108" s="127"/>
      <c r="S108" s="127"/>
      <c r="T108" s="128"/>
      <c r="U108" s="95" t="s">
        <v>4</v>
      </c>
      <c r="V108" s="127"/>
      <c r="W108" s="128"/>
      <c r="X108" s="95" t="s">
        <v>46</v>
      </c>
      <c r="Y108" s="128"/>
    </row>
    <row r="109" spans="1:25" ht="10.199999999999999" customHeight="1" x14ac:dyDescent="0.3">
      <c r="A109" s="142"/>
      <c r="B109" s="64"/>
      <c r="C109" s="64"/>
      <c r="D109" s="64"/>
      <c r="E109" s="65"/>
      <c r="F109" s="142"/>
      <c r="G109" s="169"/>
      <c r="H109" s="169"/>
      <c r="I109" s="169"/>
      <c r="J109" s="169"/>
      <c r="K109" s="169"/>
      <c r="L109" s="169"/>
      <c r="M109" s="169"/>
      <c r="N109" s="169"/>
      <c r="O109" s="170"/>
      <c r="P109" s="66"/>
      <c r="Q109" s="64"/>
      <c r="R109" s="64"/>
      <c r="S109" s="64"/>
      <c r="T109" s="65"/>
      <c r="U109" s="66"/>
      <c r="V109" s="64"/>
      <c r="W109" s="64"/>
      <c r="X109" s="66"/>
      <c r="Y109" s="65"/>
    </row>
    <row r="110" spans="1:25" ht="10.199999999999999" customHeight="1" x14ac:dyDescent="0.3">
      <c r="A110" s="142"/>
      <c r="B110" s="64"/>
      <c r="C110" s="64"/>
      <c r="D110" s="64"/>
      <c r="E110" s="65"/>
      <c r="F110" s="142"/>
      <c r="G110" s="169"/>
      <c r="H110" s="169"/>
      <c r="I110" s="169"/>
      <c r="J110" s="169"/>
      <c r="K110" s="169"/>
      <c r="L110" s="169"/>
      <c r="M110" s="169"/>
      <c r="N110" s="169"/>
      <c r="O110" s="170"/>
      <c r="P110" s="66"/>
      <c r="Q110" s="64"/>
      <c r="R110" s="64"/>
      <c r="S110" s="64"/>
      <c r="T110" s="65"/>
      <c r="U110" s="66"/>
      <c r="V110" s="64"/>
      <c r="W110" s="64"/>
      <c r="X110" s="66"/>
      <c r="Y110" s="65"/>
    </row>
    <row r="111" spans="1:25" ht="10.199999999999999" customHeight="1" x14ac:dyDescent="0.3">
      <c r="A111" s="142"/>
      <c r="B111" s="64"/>
      <c r="C111" s="64"/>
      <c r="D111" s="64"/>
      <c r="E111" s="65"/>
      <c r="F111" s="142"/>
      <c r="G111" s="169"/>
      <c r="H111" s="169"/>
      <c r="I111" s="169"/>
      <c r="J111" s="169"/>
      <c r="K111" s="169"/>
      <c r="L111" s="169"/>
      <c r="M111" s="169"/>
      <c r="N111" s="169"/>
      <c r="O111" s="170"/>
      <c r="P111" s="66"/>
      <c r="Q111" s="64"/>
      <c r="R111" s="64"/>
      <c r="S111" s="64"/>
      <c r="T111" s="65"/>
      <c r="U111" s="66"/>
      <c r="V111" s="64"/>
      <c r="W111" s="64"/>
      <c r="X111" s="66"/>
      <c r="Y111" s="65"/>
    </row>
    <row r="112" spans="1:25" ht="10.199999999999999" customHeight="1" x14ac:dyDescent="0.3">
      <c r="A112" s="142"/>
      <c r="B112" s="64"/>
      <c r="C112" s="64"/>
      <c r="D112" s="64"/>
      <c r="E112" s="65"/>
      <c r="F112" s="142"/>
      <c r="G112" s="169"/>
      <c r="H112" s="169"/>
      <c r="I112" s="169"/>
      <c r="J112" s="169"/>
      <c r="K112" s="169"/>
      <c r="L112" s="169"/>
      <c r="M112" s="169"/>
      <c r="N112" s="169"/>
      <c r="O112" s="170"/>
      <c r="P112" s="66"/>
      <c r="Q112" s="64"/>
      <c r="R112" s="64"/>
      <c r="S112" s="64"/>
      <c r="T112" s="65"/>
      <c r="U112" s="66"/>
      <c r="V112" s="64"/>
      <c r="W112" s="64"/>
      <c r="X112" s="66"/>
      <c r="Y112" s="65"/>
    </row>
    <row r="113" spans="1:25" ht="10.199999999999999" customHeight="1" x14ac:dyDescent="0.3">
      <c r="A113" s="142"/>
      <c r="B113" s="64"/>
      <c r="C113" s="64"/>
      <c r="D113" s="64"/>
      <c r="E113" s="65"/>
      <c r="F113" s="142"/>
      <c r="G113" s="169"/>
      <c r="H113" s="169"/>
      <c r="I113" s="169"/>
      <c r="J113" s="169"/>
      <c r="K113" s="169"/>
      <c r="L113" s="169"/>
      <c r="M113" s="169"/>
      <c r="N113" s="169"/>
      <c r="O113" s="170"/>
      <c r="P113" s="66"/>
      <c r="Q113" s="64"/>
      <c r="R113" s="64"/>
      <c r="S113" s="64"/>
      <c r="T113" s="65"/>
      <c r="U113" s="66"/>
      <c r="V113" s="64"/>
      <c r="W113" s="64"/>
      <c r="X113" s="66"/>
      <c r="Y113" s="65"/>
    </row>
    <row r="114" spans="1:25" ht="5.4" customHeight="1" x14ac:dyDescent="0.3">
      <c r="A114" s="14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</row>
    <row r="115" spans="1:25" ht="10.199999999999999" customHeight="1" x14ac:dyDescent="0.3">
      <c r="A115" s="166" t="s">
        <v>63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1:25" ht="10.199999999999999" customHeight="1" x14ac:dyDescent="0.3">
      <c r="A116" s="137" t="s">
        <v>64</v>
      </c>
      <c r="B116" s="138"/>
      <c r="C116" s="138"/>
      <c r="D116" s="147"/>
      <c r="E116" s="16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8"/>
    </row>
    <row r="117" spans="1:25" ht="10.199999999999999" customHeight="1" x14ac:dyDescent="0.3">
      <c r="A117" s="8" t="s">
        <v>65</v>
      </c>
      <c r="B117" s="9"/>
      <c r="C117" s="158" t="s">
        <v>66</v>
      </c>
      <c r="D117" s="159"/>
      <c r="E117" s="10"/>
      <c r="F117" s="160" t="s">
        <v>67</v>
      </c>
      <c r="G117" s="159"/>
      <c r="H117" s="10"/>
      <c r="I117" s="11" t="s">
        <v>68</v>
      </c>
      <c r="J117" s="12"/>
      <c r="K117" s="158" t="s">
        <v>66</v>
      </c>
      <c r="L117" s="159"/>
      <c r="M117" s="168"/>
      <c r="N117" s="159"/>
      <c r="O117" s="160" t="s">
        <v>67</v>
      </c>
      <c r="P117" s="159"/>
      <c r="Q117" s="17"/>
      <c r="R117" s="130" t="s">
        <v>69</v>
      </c>
      <c r="S117" s="162"/>
      <c r="T117" s="158" t="s">
        <v>66</v>
      </c>
      <c r="U117" s="159"/>
      <c r="V117" s="17"/>
      <c r="W117" s="160" t="s">
        <v>67</v>
      </c>
      <c r="X117" s="159"/>
      <c r="Y117" s="18"/>
    </row>
    <row r="118" spans="1:25" ht="10.199999999999999" customHeight="1" x14ac:dyDescent="0.3">
      <c r="A118" s="161" t="s">
        <v>126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59"/>
    </row>
    <row r="119" spans="1:25" ht="5.4" customHeight="1" x14ac:dyDescent="0.3">
      <c r="A119" s="163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</row>
    <row r="120" spans="1:25" ht="10.199999999999999" customHeight="1" x14ac:dyDescent="0.3">
      <c r="A120" s="164" t="s">
        <v>70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1:25" ht="10.199999999999999" customHeight="1" x14ac:dyDescent="0.3">
      <c r="A121" s="82" t="s">
        <v>29</v>
      </c>
      <c r="B121" s="82"/>
      <c r="C121" s="75" t="s">
        <v>71</v>
      </c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</row>
    <row r="122" spans="1:25" ht="10.199999999999999" customHeight="1" x14ac:dyDescent="0.3">
      <c r="A122" s="76"/>
      <c r="B122" s="77"/>
      <c r="C122" s="78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80"/>
    </row>
    <row r="123" spans="1:25" ht="10.199999999999999" customHeight="1" x14ac:dyDescent="0.3">
      <c r="A123" s="76"/>
      <c r="B123" s="77"/>
      <c r="C123" s="78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80"/>
    </row>
    <row r="124" spans="1:25" ht="10.199999999999999" customHeight="1" x14ac:dyDescent="0.3">
      <c r="A124" s="76"/>
      <c r="B124" s="77"/>
      <c r="C124" s="78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80"/>
    </row>
    <row r="125" spans="1:25" ht="10.199999999999999" customHeight="1" x14ac:dyDescent="0.3">
      <c r="A125" s="76"/>
      <c r="B125" s="77"/>
      <c r="C125" s="78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80"/>
    </row>
    <row r="126" spans="1:25" ht="10.199999999999999" customHeight="1" x14ac:dyDescent="0.3">
      <c r="A126" s="76"/>
      <c r="B126" s="77"/>
      <c r="C126" s="78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80"/>
    </row>
    <row r="127" spans="1:25" ht="10.199999999999999" customHeight="1" x14ac:dyDescent="0.3">
      <c r="A127" s="76"/>
      <c r="B127" s="77"/>
      <c r="C127" s="78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80"/>
    </row>
    <row r="128" spans="1:25" ht="10.199999999999999" customHeight="1" x14ac:dyDescent="0.3">
      <c r="A128" s="76"/>
      <c r="B128" s="77"/>
      <c r="C128" s="78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80"/>
    </row>
    <row r="129" spans="1:25" ht="10.199999999999999" customHeight="1" x14ac:dyDescent="0.3">
      <c r="A129" s="76"/>
      <c r="B129" s="77"/>
      <c r="C129" s="78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80"/>
    </row>
    <row r="130" spans="1:25" ht="10.199999999999999" customHeight="1" x14ac:dyDescent="0.3">
      <c r="A130" s="76"/>
      <c r="B130" s="77"/>
      <c r="C130" s="78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80"/>
    </row>
    <row r="131" spans="1:25" ht="10.199999999999999" customHeight="1" x14ac:dyDescent="0.3">
      <c r="A131" s="76"/>
      <c r="B131" s="77"/>
      <c r="C131" s="78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80"/>
    </row>
    <row r="132" spans="1:25" ht="10.199999999999999" customHeight="1" x14ac:dyDescent="0.3">
      <c r="A132" s="76"/>
      <c r="B132" s="77"/>
      <c r="C132" s="78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80"/>
    </row>
    <row r="133" spans="1:25" ht="5.4" customHeight="1" x14ac:dyDescent="0.3">
      <c r="A133" s="15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spans="1:25" ht="10.199999999999999" customHeight="1" x14ac:dyDescent="0.3">
      <c r="A134" s="113" t="s">
        <v>72</v>
      </c>
      <c r="B134" s="114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7"/>
    </row>
    <row r="135" spans="1:25" ht="10.199999999999999" customHeight="1" x14ac:dyDescent="0.3">
      <c r="A135" s="82" t="s">
        <v>29</v>
      </c>
      <c r="B135" s="82"/>
      <c r="C135" s="75" t="s">
        <v>127</v>
      </c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 t="s">
        <v>128</v>
      </c>
      <c r="P135" s="75"/>
      <c r="Q135" s="75"/>
      <c r="R135" s="75"/>
      <c r="S135" s="75"/>
      <c r="T135" s="75"/>
      <c r="U135" s="75"/>
      <c r="V135" s="75"/>
      <c r="W135" s="75"/>
      <c r="X135" s="75"/>
      <c r="Y135" s="75"/>
    </row>
    <row r="136" spans="1:25" ht="10.199999999999999" customHeight="1" x14ac:dyDescent="0.3">
      <c r="A136" s="76"/>
      <c r="B136" s="77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1:25" ht="10.199999999999999" customHeight="1" x14ac:dyDescent="0.3">
      <c r="A137" s="76"/>
      <c r="B137" s="77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1:25" ht="10.199999999999999" customHeight="1" x14ac:dyDescent="0.3">
      <c r="A138" s="76"/>
      <c r="B138" s="77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1:25" ht="10.199999999999999" customHeight="1" x14ac:dyDescent="0.3">
      <c r="A139" s="76"/>
      <c r="B139" s="77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1:25" ht="10.199999999999999" customHeight="1" x14ac:dyDescent="0.3">
      <c r="A140" s="76"/>
      <c r="B140" s="77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1:25" ht="10.199999999999999" customHeight="1" x14ac:dyDescent="0.3">
      <c r="A141" s="76"/>
      <c r="B141" s="77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10.199999999999999" customHeight="1" x14ac:dyDescent="0.3">
      <c r="A142" s="76"/>
      <c r="B142" s="77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1:25" ht="10.199999999999999" customHeight="1" x14ac:dyDescent="0.3">
      <c r="A143" s="76"/>
      <c r="B143" s="77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1:25" ht="10.199999999999999" customHeight="1" x14ac:dyDescent="0.3">
      <c r="A144" s="76"/>
      <c r="B144" s="77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1:25" ht="10.199999999999999" customHeight="1" x14ac:dyDescent="0.3">
      <c r="A145" s="76"/>
      <c r="B145" s="77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1:25" ht="5.4" customHeight="1" x14ac:dyDescent="0.3">
      <c r="A146" s="15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</row>
    <row r="147" spans="1:25" ht="10.199999999999999" customHeight="1" x14ac:dyDescent="0.3">
      <c r="A147" s="146" t="s">
        <v>73</v>
      </c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</row>
    <row r="148" spans="1:25" ht="10.199999999999999" customHeight="1" x14ac:dyDescent="0.3">
      <c r="A148" s="13" t="s">
        <v>41</v>
      </c>
      <c r="B148" s="156" t="s">
        <v>61</v>
      </c>
      <c r="C148" s="127"/>
      <c r="D148" s="127"/>
      <c r="E148" s="127"/>
      <c r="F148" s="128"/>
      <c r="G148" s="130" t="s">
        <v>73</v>
      </c>
      <c r="H148" s="127"/>
      <c r="I148" s="127"/>
      <c r="J148" s="127"/>
      <c r="K148" s="127"/>
      <c r="L148" s="127"/>
      <c r="M148" s="128"/>
      <c r="N148" s="130" t="s">
        <v>45</v>
      </c>
      <c r="O148" s="127"/>
      <c r="P148" s="127"/>
      <c r="Q148" s="127"/>
      <c r="R148" s="128"/>
      <c r="S148" s="130" t="s">
        <v>46</v>
      </c>
      <c r="T148" s="128"/>
      <c r="U148" s="130" t="s">
        <v>74</v>
      </c>
      <c r="V148" s="128"/>
      <c r="W148" s="130" t="s">
        <v>49</v>
      </c>
      <c r="X148" s="127"/>
      <c r="Y148" s="128"/>
    </row>
    <row r="149" spans="1:25" ht="10.199999999999999" customHeight="1" x14ac:dyDescent="0.3">
      <c r="A149" s="39"/>
      <c r="B149" s="152"/>
      <c r="C149" s="64"/>
      <c r="D149" s="64"/>
      <c r="E149" s="64"/>
      <c r="F149" s="65"/>
      <c r="G149" s="66"/>
      <c r="H149" s="64"/>
      <c r="I149" s="64"/>
      <c r="J149" s="64"/>
      <c r="K149" s="64"/>
      <c r="L149" s="64"/>
      <c r="M149" s="65"/>
      <c r="N149" s="66"/>
      <c r="O149" s="64"/>
      <c r="P149" s="64"/>
      <c r="Q149" s="64"/>
      <c r="R149" s="65"/>
      <c r="S149" s="67"/>
      <c r="T149" s="65"/>
      <c r="U149" s="153"/>
      <c r="V149" s="65"/>
      <c r="W149" s="154"/>
      <c r="X149" s="64"/>
      <c r="Y149" s="65"/>
    </row>
    <row r="150" spans="1:25" ht="10.199999999999999" customHeight="1" x14ac:dyDescent="0.3">
      <c r="A150" s="39"/>
      <c r="B150" s="152"/>
      <c r="C150" s="64"/>
      <c r="D150" s="64"/>
      <c r="E150" s="64"/>
      <c r="F150" s="65"/>
      <c r="G150" s="66"/>
      <c r="H150" s="64"/>
      <c r="I150" s="64"/>
      <c r="J150" s="64"/>
      <c r="K150" s="64"/>
      <c r="L150" s="64"/>
      <c r="M150" s="65"/>
      <c r="N150" s="66"/>
      <c r="O150" s="64"/>
      <c r="P150" s="64"/>
      <c r="Q150" s="64"/>
      <c r="R150" s="65"/>
      <c r="S150" s="67"/>
      <c r="T150" s="65"/>
      <c r="U150" s="153"/>
      <c r="V150" s="65"/>
      <c r="W150" s="154"/>
      <c r="X150" s="64"/>
      <c r="Y150" s="65"/>
    </row>
    <row r="151" spans="1:25" ht="10.199999999999999" customHeight="1" x14ac:dyDescent="0.3">
      <c r="A151" s="39"/>
      <c r="B151" s="152"/>
      <c r="C151" s="64"/>
      <c r="D151" s="64"/>
      <c r="E151" s="64"/>
      <c r="F151" s="65"/>
      <c r="G151" s="66"/>
      <c r="H151" s="64"/>
      <c r="I151" s="64"/>
      <c r="J151" s="64"/>
      <c r="K151" s="64"/>
      <c r="L151" s="64"/>
      <c r="M151" s="65"/>
      <c r="N151" s="66"/>
      <c r="O151" s="64"/>
      <c r="P151" s="64"/>
      <c r="Q151" s="64"/>
      <c r="R151" s="65"/>
      <c r="S151" s="67"/>
      <c r="T151" s="65"/>
      <c r="U151" s="153"/>
      <c r="V151" s="65"/>
      <c r="W151" s="154"/>
      <c r="X151" s="64"/>
      <c r="Y151" s="65"/>
    </row>
    <row r="152" spans="1:25" ht="5.4" customHeight="1" x14ac:dyDescent="0.3">
      <c r="A152" s="14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</row>
    <row r="153" spans="1:25" ht="10.199999999999999" customHeight="1" x14ac:dyDescent="0.3">
      <c r="A153" s="149" t="s">
        <v>75</v>
      </c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14"/>
      <c r="T153" s="114"/>
      <c r="U153" s="114"/>
      <c r="V153" s="114"/>
      <c r="W153" s="114"/>
      <c r="X153" s="114"/>
      <c r="Y153" s="114"/>
    </row>
    <row r="154" spans="1:25" ht="10.199999999999999" customHeight="1" x14ac:dyDescent="0.3">
      <c r="A154" s="82" t="s">
        <v>29</v>
      </c>
      <c r="B154" s="82"/>
      <c r="C154" s="75" t="s">
        <v>75</v>
      </c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151" t="s">
        <v>76</v>
      </c>
      <c r="T154" s="127"/>
      <c r="U154" s="127"/>
      <c r="V154" s="128"/>
      <c r="W154" s="130" t="s">
        <v>39</v>
      </c>
      <c r="X154" s="127"/>
      <c r="Y154" s="128"/>
    </row>
    <row r="155" spans="1:25" ht="10.199999999999999" customHeight="1" x14ac:dyDescent="0.3">
      <c r="A155" s="90"/>
      <c r="B155" s="90"/>
      <c r="C155" s="91" t="s">
        <v>129</v>
      </c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148" t="s">
        <v>130</v>
      </c>
      <c r="T155" s="64"/>
      <c r="U155" s="64"/>
      <c r="V155" s="65"/>
      <c r="W155" s="66" t="s">
        <v>131</v>
      </c>
      <c r="X155" s="64"/>
      <c r="Y155" s="65"/>
    </row>
    <row r="156" spans="1:25" ht="10.199999999999999" customHeight="1" x14ac:dyDescent="0.3">
      <c r="A156" s="90"/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148"/>
      <c r="T156" s="64"/>
      <c r="U156" s="64"/>
      <c r="V156" s="65"/>
      <c r="W156" s="66"/>
      <c r="X156" s="64"/>
      <c r="Y156" s="65"/>
    </row>
    <row r="157" spans="1:25" ht="10.199999999999999" customHeight="1" x14ac:dyDescent="0.3">
      <c r="A157" s="90"/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148"/>
      <c r="T157" s="64"/>
      <c r="U157" s="64"/>
      <c r="V157" s="65"/>
      <c r="W157" s="66"/>
      <c r="X157" s="64"/>
      <c r="Y157" s="65"/>
    </row>
    <row r="158" spans="1:25" ht="10.199999999999999" customHeight="1" x14ac:dyDescent="0.3">
      <c r="A158" s="90"/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148"/>
      <c r="T158" s="64"/>
      <c r="U158" s="64"/>
      <c r="V158" s="65"/>
      <c r="W158" s="66"/>
      <c r="X158" s="64"/>
      <c r="Y158" s="65"/>
    </row>
    <row r="159" spans="1:25" ht="10.199999999999999" customHeight="1" x14ac:dyDescent="0.3">
      <c r="A159" s="90"/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148"/>
      <c r="T159" s="64"/>
      <c r="U159" s="64"/>
      <c r="V159" s="65"/>
      <c r="W159" s="66"/>
      <c r="X159" s="64"/>
      <c r="Y159" s="65"/>
    </row>
    <row r="160" spans="1:25" ht="10.199999999999999" customHeight="1" x14ac:dyDescent="0.3">
      <c r="A160" s="90"/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148"/>
      <c r="T160" s="64"/>
      <c r="U160" s="64"/>
      <c r="V160" s="65"/>
      <c r="W160" s="66"/>
      <c r="X160" s="64"/>
      <c r="Y160" s="65"/>
    </row>
    <row r="161" spans="1:25" ht="10.199999999999999" customHeight="1" x14ac:dyDescent="0.3">
      <c r="A161" s="90"/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148"/>
      <c r="T161" s="64"/>
      <c r="U161" s="64"/>
      <c r="V161" s="65"/>
      <c r="W161" s="66"/>
      <c r="X161" s="64"/>
      <c r="Y161" s="65"/>
    </row>
    <row r="162" spans="1:25" ht="10.199999999999999" customHeight="1" x14ac:dyDescent="0.3">
      <c r="A162" s="90"/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148"/>
      <c r="T162" s="64"/>
      <c r="U162" s="64"/>
      <c r="V162" s="65"/>
      <c r="W162" s="66"/>
      <c r="X162" s="64"/>
      <c r="Y162" s="65"/>
    </row>
    <row r="163" spans="1:25" ht="10.199999999999999" customHeight="1" x14ac:dyDescent="0.3">
      <c r="A163" s="90"/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148"/>
      <c r="T163" s="64"/>
      <c r="U163" s="64"/>
      <c r="V163" s="65"/>
      <c r="W163" s="66"/>
      <c r="X163" s="64"/>
      <c r="Y163" s="65"/>
    </row>
    <row r="164" spans="1:25" ht="5.4" customHeight="1" x14ac:dyDescent="0.3">
      <c r="A164" s="11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</row>
    <row r="165" spans="1:25" ht="10.199999999999999" customHeight="1" x14ac:dyDescent="0.3">
      <c r="A165" s="113" t="s">
        <v>77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</row>
    <row r="166" spans="1:25" ht="10.199999999999999" customHeight="1" x14ac:dyDescent="0.3">
      <c r="A166" s="82" t="s">
        <v>29</v>
      </c>
      <c r="B166" s="82"/>
      <c r="C166" s="75" t="s">
        <v>77</v>
      </c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</row>
    <row r="167" spans="1:25" ht="10.199999999999999" customHeight="1" x14ac:dyDescent="0.3">
      <c r="A167" s="83"/>
      <c r="B167" s="84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7"/>
    </row>
    <row r="168" spans="1:25" ht="10.199999999999999" customHeight="1" x14ac:dyDescent="0.3">
      <c r="A168" s="83"/>
      <c r="B168" s="84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7"/>
    </row>
    <row r="169" spans="1:25" ht="10.199999999999999" customHeight="1" x14ac:dyDescent="0.3">
      <c r="A169" s="83"/>
      <c r="B169" s="84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7"/>
    </row>
    <row r="170" spans="1:25" ht="10.199999999999999" customHeight="1" x14ac:dyDescent="0.3">
      <c r="A170" s="83"/>
      <c r="B170" s="84"/>
      <c r="C170" s="85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7"/>
    </row>
    <row r="171" spans="1:25" ht="10.199999999999999" customHeight="1" x14ac:dyDescent="0.3">
      <c r="A171" s="83"/>
      <c r="B171" s="84"/>
      <c r="C171" s="85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7"/>
    </row>
    <row r="172" spans="1:25" ht="10.199999999999999" customHeight="1" x14ac:dyDescent="0.3">
      <c r="A172" s="83"/>
      <c r="B172" s="84"/>
      <c r="C172" s="85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7"/>
    </row>
    <row r="173" spans="1:25" ht="10.199999999999999" customHeight="1" x14ac:dyDescent="0.3">
      <c r="A173" s="83"/>
      <c r="B173" s="84"/>
      <c r="C173" s="85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7"/>
    </row>
    <row r="174" spans="1:25" ht="10.199999999999999" customHeight="1" x14ac:dyDescent="0.3">
      <c r="A174" s="83"/>
      <c r="B174" s="84"/>
      <c r="C174" s="85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7"/>
    </row>
    <row r="175" spans="1:25" ht="10.199999999999999" customHeight="1" x14ac:dyDescent="0.3">
      <c r="A175" s="83"/>
      <c r="B175" s="84"/>
      <c r="C175" s="85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7"/>
    </row>
    <row r="176" spans="1:25" ht="10.199999999999999" customHeight="1" x14ac:dyDescent="0.3">
      <c r="A176" s="83"/>
      <c r="B176" s="84"/>
      <c r="C176" s="85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7"/>
    </row>
    <row r="177" spans="1:25" ht="5.4" customHeight="1" x14ac:dyDescent="0.3">
      <c r="A177" s="88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</row>
    <row r="178" spans="1:25" ht="10.199999999999999" customHeight="1" x14ac:dyDescent="0.3">
      <c r="A178" s="146" t="s">
        <v>78</v>
      </c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47"/>
    </row>
    <row r="179" spans="1:25" ht="10.199999999999999" customHeight="1" x14ac:dyDescent="0.3">
      <c r="A179" s="82" t="s">
        <v>29</v>
      </c>
      <c r="B179" s="82"/>
      <c r="C179" s="75" t="s">
        <v>78</v>
      </c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</row>
    <row r="180" spans="1:25" ht="10.199999999999999" customHeight="1" x14ac:dyDescent="0.3">
      <c r="A180" s="76"/>
      <c r="B180" s="77"/>
      <c r="C180" s="78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80"/>
    </row>
    <row r="181" spans="1:25" ht="10.199999999999999" customHeight="1" x14ac:dyDescent="0.3">
      <c r="A181" s="76"/>
      <c r="B181" s="77"/>
      <c r="C181" s="78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80"/>
    </row>
    <row r="182" spans="1:25" ht="10.199999999999999" customHeight="1" x14ac:dyDescent="0.3">
      <c r="A182" s="76"/>
      <c r="B182" s="77"/>
      <c r="C182" s="78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80"/>
    </row>
    <row r="183" spans="1:25" ht="10.199999999999999" customHeight="1" x14ac:dyDescent="0.3">
      <c r="A183" s="76"/>
      <c r="B183" s="77"/>
      <c r="C183" s="78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80"/>
    </row>
    <row r="184" spans="1:25" ht="10.199999999999999" customHeight="1" x14ac:dyDescent="0.3">
      <c r="A184" s="76"/>
      <c r="B184" s="77"/>
      <c r="C184" s="78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80"/>
    </row>
    <row r="185" spans="1:25" ht="10.199999999999999" customHeight="1" x14ac:dyDescent="0.3">
      <c r="A185" s="76"/>
      <c r="B185" s="77"/>
      <c r="C185" s="78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80"/>
    </row>
    <row r="186" spans="1:25" ht="10.199999999999999" customHeight="1" x14ac:dyDescent="0.3">
      <c r="A186" s="76"/>
      <c r="B186" s="77"/>
      <c r="C186" s="78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80"/>
    </row>
    <row r="187" spans="1:25" ht="10.199999999999999" customHeight="1" x14ac:dyDescent="0.3">
      <c r="A187" s="76"/>
      <c r="B187" s="77"/>
      <c r="C187" s="78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80"/>
    </row>
    <row r="188" spans="1:25" ht="10.199999999999999" customHeight="1" x14ac:dyDescent="0.3">
      <c r="A188" s="76"/>
      <c r="B188" s="77"/>
      <c r="C188" s="78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80"/>
    </row>
    <row r="189" spans="1:25" ht="10.199999999999999" customHeight="1" x14ac:dyDescent="0.3">
      <c r="A189" s="76"/>
      <c r="B189" s="77"/>
      <c r="C189" s="78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80"/>
    </row>
    <row r="190" spans="1:25" ht="5.4" customHeight="1" x14ac:dyDescent="0.3">
      <c r="A190" s="144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</row>
    <row r="191" spans="1:25" ht="10.199999999999999" customHeight="1" x14ac:dyDescent="0.3">
      <c r="A191" s="145" t="s">
        <v>79</v>
      </c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</row>
    <row r="192" spans="1:25" ht="10.199999999999999" customHeight="1" x14ac:dyDescent="0.3">
      <c r="A192" s="69" t="s">
        <v>132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5"/>
    </row>
    <row r="193" spans="1:25" ht="10.199999999999999" customHeight="1" x14ac:dyDescent="0.3">
      <c r="A193" s="69" t="s">
        <v>133</v>
      </c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5"/>
    </row>
    <row r="194" spans="1:25" ht="10.199999999999999" customHeight="1" x14ac:dyDescent="0.3">
      <c r="A194" s="69" t="s">
        <v>80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5"/>
    </row>
    <row r="195" spans="1:25" ht="10.199999999999999" customHeight="1" x14ac:dyDescent="0.3">
      <c r="A195" s="123" t="s">
        <v>134</v>
      </c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5"/>
    </row>
    <row r="196" spans="1:25" ht="10.199999999999999" customHeight="1" x14ac:dyDescent="0.3">
      <c r="A196" s="142" t="s">
        <v>135</v>
      </c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5"/>
    </row>
    <row r="197" spans="1:25" ht="10.199999999999999" customHeight="1" x14ac:dyDescent="0.3">
      <c r="A197" s="142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5"/>
    </row>
    <row r="198" spans="1:25" ht="10.199999999999999" customHeight="1" x14ac:dyDescent="0.3">
      <c r="A198" s="142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5"/>
    </row>
    <row r="199" spans="1:25" ht="5.4" customHeight="1" x14ac:dyDescent="0.3">
      <c r="A199" s="143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</row>
    <row r="200" spans="1:25" ht="10.199999999999999" customHeight="1" x14ac:dyDescent="0.3">
      <c r="A200" s="98" t="s">
        <v>81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</row>
    <row r="201" spans="1:25" ht="10.199999999999999" customHeight="1" x14ac:dyDescent="0.3">
      <c r="A201" s="82" t="s">
        <v>29</v>
      </c>
      <c r="B201" s="82"/>
      <c r="C201" s="75" t="s">
        <v>136</v>
      </c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</row>
    <row r="202" spans="1:25" ht="10.199999999999999" customHeight="1" x14ac:dyDescent="0.3">
      <c r="A202" s="76"/>
      <c r="B202" s="77"/>
      <c r="C202" s="78" t="s">
        <v>137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80"/>
    </row>
    <row r="203" spans="1:25" ht="10.199999999999999" customHeight="1" x14ac:dyDescent="0.3">
      <c r="A203" s="76"/>
      <c r="B203" s="77"/>
      <c r="C203" s="139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1"/>
    </row>
    <row r="204" spans="1:25" ht="10.199999999999999" customHeight="1" x14ac:dyDescent="0.3">
      <c r="A204" s="76"/>
      <c r="B204" s="77"/>
      <c r="C204" s="78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80"/>
    </row>
    <row r="205" spans="1:25" ht="10.199999999999999" customHeight="1" x14ac:dyDescent="0.3">
      <c r="A205" s="76"/>
      <c r="B205" s="77"/>
      <c r="C205" s="81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5"/>
    </row>
    <row r="206" spans="1:25" ht="10.199999999999999" customHeight="1" x14ac:dyDescent="0.3">
      <c r="A206" s="76"/>
      <c r="B206" s="77"/>
      <c r="C206" s="139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1"/>
    </row>
    <row r="207" spans="1:25" ht="10.199999999999999" customHeight="1" x14ac:dyDescent="0.3">
      <c r="A207" s="76"/>
      <c r="B207" s="77"/>
      <c r="C207" s="78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80"/>
    </row>
    <row r="208" spans="1:25" ht="10.199999999999999" customHeight="1" x14ac:dyDescent="0.3">
      <c r="A208" s="76"/>
      <c r="B208" s="77"/>
      <c r="C208" s="139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1"/>
    </row>
    <row r="209" spans="1:25" ht="10.199999999999999" customHeight="1" x14ac:dyDescent="0.3">
      <c r="A209" s="76"/>
      <c r="B209" s="77"/>
      <c r="C209" s="78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80"/>
    </row>
    <row r="210" spans="1:25" ht="10.199999999999999" customHeight="1" x14ac:dyDescent="0.3">
      <c r="A210" s="76"/>
      <c r="B210" s="77"/>
      <c r="C210" s="81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5"/>
    </row>
    <row r="211" spans="1:25" ht="10.199999999999999" customHeight="1" x14ac:dyDescent="0.3">
      <c r="A211" s="76"/>
      <c r="B211" s="77"/>
      <c r="C211" s="81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5"/>
    </row>
    <row r="212" spans="1:25" ht="10.199999999999999" customHeight="1" x14ac:dyDescent="0.3">
      <c r="A212" s="76"/>
      <c r="B212" s="77"/>
      <c r="C212" s="139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1"/>
    </row>
    <row r="213" spans="1:25" ht="10.199999999999999" customHeight="1" x14ac:dyDescent="0.3">
      <c r="A213" s="76"/>
      <c r="B213" s="77"/>
      <c r="C213" s="78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80"/>
    </row>
    <row r="214" spans="1:25" ht="10.199999999999999" customHeight="1" x14ac:dyDescent="0.3">
      <c r="A214" s="76"/>
      <c r="B214" s="77"/>
      <c r="C214" s="81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5"/>
    </row>
    <row r="215" spans="1:25" ht="5.4" customHeight="1" x14ac:dyDescent="0.3">
      <c r="A215" s="132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</row>
    <row r="216" spans="1:25" ht="10.199999999999999" customHeight="1" x14ac:dyDescent="0.3">
      <c r="A216" s="98" t="s">
        <v>82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31"/>
    </row>
    <row r="217" spans="1:25" ht="10.199999999999999" customHeight="1" x14ac:dyDescent="0.3">
      <c r="A217" s="68" t="s">
        <v>138</v>
      </c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5"/>
    </row>
    <row r="218" spans="1:25" ht="10.199999999999999" customHeight="1" x14ac:dyDescent="0.3">
      <c r="A218" s="69" t="s">
        <v>139</v>
      </c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5"/>
      <c r="N218" s="134" t="s">
        <v>140</v>
      </c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6"/>
    </row>
    <row r="219" spans="1:25" ht="5.4" customHeight="1" x14ac:dyDescent="0.3">
      <c r="A219" s="124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</row>
    <row r="220" spans="1:25" ht="10.199999999999999" customHeight="1" x14ac:dyDescent="0.3">
      <c r="A220" s="137" t="s">
        <v>83</v>
      </c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</row>
    <row r="221" spans="1:25" ht="10.199999999999999" customHeight="1" x14ac:dyDescent="0.3">
      <c r="A221" s="133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5"/>
    </row>
    <row r="222" spans="1:25" ht="10.199999999999999" customHeight="1" x14ac:dyDescent="0.3">
      <c r="A222" s="133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5"/>
    </row>
    <row r="223" spans="1:25" ht="10.199999999999999" customHeight="1" x14ac:dyDescent="0.3">
      <c r="A223" s="133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5"/>
    </row>
    <row r="224" spans="1:25" ht="10.199999999999999" customHeight="1" x14ac:dyDescent="0.3">
      <c r="A224" s="133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5"/>
    </row>
    <row r="225" spans="1:25" ht="10.199999999999999" customHeight="1" x14ac:dyDescent="0.3">
      <c r="A225" s="133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5"/>
    </row>
    <row r="226" spans="1:25" ht="10.199999999999999" customHeight="1" x14ac:dyDescent="0.3">
      <c r="A226" s="133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5"/>
    </row>
    <row r="227" spans="1:25" ht="10.199999999999999" customHeight="1" x14ac:dyDescent="0.3">
      <c r="A227" s="133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5"/>
    </row>
    <row r="228" spans="1:25" ht="10.199999999999999" customHeight="1" x14ac:dyDescent="0.3">
      <c r="A228" s="133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5"/>
    </row>
    <row r="229" spans="1:25" ht="10.199999999999999" customHeight="1" x14ac:dyDescent="0.3">
      <c r="A229" s="133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5"/>
    </row>
    <row r="230" spans="1:25" ht="10.199999999999999" customHeight="1" x14ac:dyDescent="0.3">
      <c r="A230" s="133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5"/>
    </row>
    <row r="231" spans="1:25" ht="10.199999999999999" customHeight="1" x14ac:dyDescent="0.3">
      <c r="A231" s="133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5"/>
    </row>
    <row r="232" spans="1:25" ht="5.4" customHeight="1" x14ac:dyDescent="0.3">
      <c r="A232" s="132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</row>
    <row r="233" spans="1:25" ht="10.199999999999999" customHeight="1" x14ac:dyDescent="0.3">
      <c r="A233" s="98" t="s">
        <v>84</v>
      </c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31"/>
    </row>
    <row r="234" spans="1:25" ht="10.199999999999999" customHeight="1" x14ac:dyDescent="0.3">
      <c r="A234" s="126" t="s">
        <v>85</v>
      </c>
      <c r="B234" s="127"/>
      <c r="C234" s="127"/>
      <c r="D234" s="128"/>
      <c r="E234" s="129" t="s">
        <v>38</v>
      </c>
      <c r="F234" s="128"/>
      <c r="G234" s="126" t="s">
        <v>86</v>
      </c>
      <c r="H234" s="127"/>
      <c r="I234" s="127"/>
      <c r="J234" s="127"/>
      <c r="K234" s="128"/>
      <c r="L234" s="126" t="s">
        <v>87</v>
      </c>
      <c r="M234" s="127"/>
      <c r="N234" s="127"/>
      <c r="O234" s="128"/>
      <c r="P234" s="126" t="s">
        <v>88</v>
      </c>
      <c r="Q234" s="127"/>
      <c r="R234" s="127"/>
      <c r="S234" s="128"/>
      <c r="T234" s="130" t="s">
        <v>89</v>
      </c>
      <c r="U234" s="127"/>
      <c r="V234" s="127"/>
      <c r="W234" s="128"/>
      <c r="X234" s="126" t="s">
        <v>90</v>
      </c>
      <c r="Y234" s="128"/>
    </row>
    <row r="235" spans="1:25" ht="10.199999999999999" customHeight="1" x14ac:dyDescent="0.3">
      <c r="A235" s="63"/>
      <c r="B235" s="64"/>
      <c r="C235" s="64"/>
      <c r="D235" s="65"/>
      <c r="E235" s="67"/>
      <c r="F235" s="65"/>
      <c r="G235" s="63"/>
      <c r="H235" s="64"/>
      <c r="I235" s="64"/>
      <c r="J235" s="64"/>
      <c r="K235" s="65"/>
      <c r="L235" s="63"/>
      <c r="M235" s="64"/>
      <c r="N235" s="64"/>
      <c r="O235" s="65"/>
      <c r="P235" s="63"/>
      <c r="Q235" s="64"/>
      <c r="R235" s="64"/>
      <c r="S235" s="65"/>
      <c r="T235" s="66"/>
      <c r="U235" s="64"/>
      <c r="V235" s="64"/>
      <c r="W235" s="65"/>
      <c r="X235" s="67"/>
      <c r="Y235" s="65"/>
    </row>
    <row r="236" spans="1:25" ht="10.199999999999999" customHeight="1" x14ac:dyDescent="0.3">
      <c r="A236" s="63"/>
      <c r="B236" s="64"/>
      <c r="C236" s="64"/>
      <c r="D236" s="65"/>
      <c r="E236" s="67"/>
      <c r="F236" s="65"/>
      <c r="G236" s="63"/>
      <c r="H236" s="64"/>
      <c r="I236" s="64"/>
      <c r="J236" s="64"/>
      <c r="K236" s="65"/>
      <c r="L236" s="63"/>
      <c r="M236" s="64"/>
      <c r="N236" s="64"/>
      <c r="O236" s="65"/>
      <c r="P236" s="63"/>
      <c r="Q236" s="64"/>
      <c r="R236" s="64"/>
      <c r="S236" s="65"/>
      <c r="T236" s="66"/>
      <c r="U236" s="64"/>
      <c r="V236" s="64"/>
      <c r="W236" s="65"/>
      <c r="X236" s="67"/>
      <c r="Y236" s="65"/>
    </row>
    <row r="237" spans="1:25" ht="10.199999999999999" customHeight="1" x14ac:dyDescent="0.3">
      <c r="A237" s="63"/>
      <c r="B237" s="64"/>
      <c r="C237" s="64"/>
      <c r="D237" s="65"/>
      <c r="E237" s="67"/>
      <c r="F237" s="65"/>
      <c r="G237" s="63"/>
      <c r="H237" s="64"/>
      <c r="I237" s="64"/>
      <c r="J237" s="64"/>
      <c r="K237" s="65"/>
      <c r="L237" s="63"/>
      <c r="M237" s="64"/>
      <c r="N237" s="64"/>
      <c r="O237" s="65"/>
      <c r="P237" s="63"/>
      <c r="Q237" s="64"/>
      <c r="R237" s="64"/>
      <c r="S237" s="65"/>
      <c r="T237" s="66"/>
      <c r="U237" s="64"/>
      <c r="V237" s="64"/>
      <c r="W237" s="65"/>
      <c r="X237" s="67"/>
      <c r="Y237" s="65"/>
    </row>
    <row r="238" spans="1:25" ht="10.199999999999999" customHeight="1" x14ac:dyDescent="0.3">
      <c r="A238" s="63"/>
      <c r="B238" s="64"/>
      <c r="C238" s="64"/>
      <c r="D238" s="65"/>
      <c r="E238" s="67"/>
      <c r="F238" s="65"/>
      <c r="G238" s="63"/>
      <c r="H238" s="64"/>
      <c r="I238" s="64"/>
      <c r="J238" s="64"/>
      <c r="K238" s="65"/>
      <c r="L238" s="63"/>
      <c r="M238" s="64"/>
      <c r="N238" s="64"/>
      <c r="O238" s="65"/>
      <c r="P238" s="63"/>
      <c r="Q238" s="64"/>
      <c r="R238" s="64"/>
      <c r="S238" s="65"/>
      <c r="T238" s="66"/>
      <c r="U238" s="64"/>
      <c r="V238" s="64"/>
      <c r="W238" s="65"/>
      <c r="X238" s="67"/>
      <c r="Y238" s="65"/>
    </row>
    <row r="239" spans="1:25" ht="10.199999999999999" customHeight="1" x14ac:dyDescent="0.3">
      <c r="A239" s="63"/>
      <c r="B239" s="64"/>
      <c r="C239" s="64"/>
      <c r="D239" s="65"/>
      <c r="E239" s="67"/>
      <c r="F239" s="65"/>
      <c r="G239" s="63"/>
      <c r="H239" s="64"/>
      <c r="I239" s="64"/>
      <c r="J239" s="64"/>
      <c r="K239" s="65"/>
      <c r="L239" s="63"/>
      <c r="M239" s="64"/>
      <c r="N239" s="64"/>
      <c r="O239" s="65"/>
      <c r="P239" s="63"/>
      <c r="Q239" s="64"/>
      <c r="R239" s="64"/>
      <c r="S239" s="65"/>
      <c r="T239" s="66"/>
      <c r="U239" s="64"/>
      <c r="V239" s="64"/>
      <c r="W239" s="65"/>
      <c r="X239" s="67"/>
      <c r="Y239" s="65"/>
    </row>
    <row r="240" spans="1:25" ht="10.199999999999999" customHeight="1" x14ac:dyDescent="0.3">
      <c r="A240" s="63"/>
      <c r="B240" s="64"/>
      <c r="C240" s="64"/>
      <c r="D240" s="65"/>
      <c r="E240" s="67"/>
      <c r="F240" s="65"/>
      <c r="G240" s="63"/>
      <c r="H240" s="64"/>
      <c r="I240" s="64"/>
      <c r="J240" s="64"/>
      <c r="K240" s="65"/>
      <c r="L240" s="63"/>
      <c r="M240" s="64"/>
      <c r="N240" s="64"/>
      <c r="O240" s="65"/>
      <c r="P240" s="63"/>
      <c r="Q240" s="64"/>
      <c r="R240" s="64"/>
      <c r="S240" s="65"/>
      <c r="T240" s="66"/>
      <c r="U240" s="64"/>
      <c r="V240" s="64"/>
      <c r="W240" s="65"/>
      <c r="X240" s="67"/>
      <c r="Y240" s="65"/>
    </row>
    <row r="241" spans="1:25" ht="10.199999999999999" customHeight="1" x14ac:dyDescent="0.3">
      <c r="A241" s="63"/>
      <c r="B241" s="64"/>
      <c r="C241" s="64"/>
      <c r="D241" s="65"/>
      <c r="E241" s="67"/>
      <c r="F241" s="65"/>
      <c r="G241" s="63"/>
      <c r="H241" s="64"/>
      <c r="I241" s="64"/>
      <c r="J241" s="64"/>
      <c r="K241" s="65"/>
      <c r="L241" s="63"/>
      <c r="M241" s="64"/>
      <c r="N241" s="64"/>
      <c r="O241" s="65"/>
      <c r="P241" s="63"/>
      <c r="Q241" s="64"/>
      <c r="R241" s="64"/>
      <c r="S241" s="65"/>
      <c r="T241" s="66"/>
      <c r="U241" s="64"/>
      <c r="V241" s="64"/>
      <c r="W241" s="65"/>
      <c r="X241" s="67"/>
      <c r="Y241" s="65"/>
    </row>
    <row r="242" spans="1:25" ht="10.199999999999999" customHeight="1" x14ac:dyDescent="0.3">
      <c r="A242" s="63"/>
      <c r="B242" s="64"/>
      <c r="C242" s="64"/>
      <c r="D242" s="65"/>
      <c r="E242" s="67"/>
      <c r="F242" s="65"/>
      <c r="G242" s="63"/>
      <c r="H242" s="64"/>
      <c r="I242" s="64"/>
      <c r="J242" s="64"/>
      <c r="K242" s="65"/>
      <c r="L242" s="63"/>
      <c r="M242" s="64"/>
      <c r="N242" s="64"/>
      <c r="O242" s="65"/>
      <c r="P242" s="63"/>
      <c r="Q242" s="64"/>
      <c r="R242" s="64"/>
      <c r="S242" s="65"/>
      <c r="T242" s="66"/>
      <c r="U242" s="64"/>
      <c r="V242" s="64"/>
      <c r="W242" s="65"/>
      <c r="X242" s="67"/>
      <c r="Y242" s="65"/>
    </row>
    <row r="243" spans="1:25" ht="10.199999999999999" customHeight="1" x14ac:dyDescent="0.3">
      <c r="A243" s="63"/>
      <c r="B243" s="64"/>
      <c r="C243" s="64"/>
      <c r="D243" s="65"/>
      <c r="E243" s="67"/>
      <c r="F243" s="65"/>
      <c r="G243" s="63"/>
      <c r="H243" s="64"/>
      <c r="I243" s="64"/>
      <c r="J243" s="64"/>
      <c r="K243" s="65"/>
      <c r="L243" s="63"/>
      <c r="M243" s="64"/>
      <c r="N243" s="64"/>
      <c r="O243" s="65"/>
      <c r="P243" s="63"/>
      <c r="Q243" s="64"/>
      <c r="R243" s="64"/>
      <c r="S243" s="65"/>
      <c r="T243" s="66"/>
      <c r="U243" s="64"/>
      <c r="V243" s="64"/>
      <c r="W243" s="65"/>
      <c r="X243" s="67"/>
      <c r="Y243" s="65"/>
    </row>
    <row r="244" spans="1:25" ht="10.199999999999999" customHeight="1" x14ac:dyDescent="0.3">
      <c r="A244" s="63"/>
      <c r="B244" s="64"/>
      <c r="C244" s="64"/>
      <c r="D244" s="65"/>
      <c r="E244" s="67"/>
      <c r="F244" s="65"/>
      <c r="G244" s="63"/>
      <c r="H244" s="64"/>
      <c r="I244" s="64"/>
      <c r="J244" s="64"/>
      <c r="K244" s="65"/>
      <c r="L244" s="63"/>
      <c r="M244" s="64"/>
      <c r="N244" s="64"/>
      <c r="O244" s="65"/>
      <c r="P244" s="63"/>
      <c r="Q244" s="64"/>
      <c r="R244" s="64"/>
      <c r="S244" s="65"/>
      <c r="T244" s="66"/>
      <c r="U244" s="64"/>
      <c r="V244" s="64"/>
      <c r="W244" s="65"/>
      <c r="X244" s="67"/>
      <c r="Y244" s="65"/>
    </row>
    <row r="245" spans="1:25" ht="10.199999999999999" customHeight="1" x14ac:dyDescent="0.3">
      <c r="A245" s="63"/>
      <c r="B245" s="64"/>
      <c r="C245" s="64"/>
      <c r="D245" s="65"/>
      <c r="E245" s="67"/>
      <c r="F245" s="65"/>
      <c r="G245" s="63"/>
      <c r="H245" s="64"/>
      <c r="I245" s="64"/>
      <c r="J245" s="64"/>
      <c r="K245" s="65"/>
      <c r="L245" s="63"/>
      <c r="M245" s="64"/>
      <c r="N245" s="64"/>
      <c r="O245" s="65"/>
      <c r="P245" s="63"/>
      <c r="Q245" s="64"/>
      <c r="R245" s="64"/>
      <c r="S245" s="65"/>
      <c r="T245" s="66"/>
      <c r="U245" s="64"/>
      <c r="V245" s="64"/>
      <c r="W245" s="65"/>
      <c r="X245" s="67"/>
      <c r="Y245" s="65"/>
    </row>
    <row r="246" spans="1:25" ht="5.4" customHeight="1" x14ac:dyDescent="0.3">
      <c r="A246" s="124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</row>
    <row r="247" spans="1:25" ht="10.199999999999999" customHeight="1" x14ac:dyDescent="0.3">
      <c r="A247" s="98" t="s">
        <v>91</v>
      </c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</row>
    <row r="248" spans="1:25" ht="10.199999999999999" customHeight="1" x14ac:dyDescent="0.3">
      <c r="A248" s="126" t="s">
        <v>85</v>
      </c>
      <c r="B248" s="127"/>
      <c r="C248" s="127"/>
      <c r="D248" s="128"/>
      <c r="E248" s="129" t="s">
        <v>38</v>
      </c>
      <c r="F248" s="128"/>
      <c r="G248" s="126" t="s">
        <v>86</v>
      </c>
      <c r="H248" s="127"/>
      <c r="I248" s="127"/>
      <c r="J248" s="127"/>
      <c r="K248" s="128"/>
      <c r="L248" s="126" t="s">
        <v>87</v>
      </c>
      <c r="M248" s="127"/>
      <c r="N248" s="127"/>
      <c r="O248" s="128"/>
      <c r="P248" s="126" t="s">
        <v>88</v>
      </c>
      <c r="Q248" s="127"/>
      <c r="R248" s="127"/>
      <c r="S248" s="128"/>
      <c r="T248" s="130" t="s">
        <v>89</v>
      </c>
      <c r="U248" s="127"/>
      <c r="V248" s="127"/>
      <c r="W248" s="127"/>
      <c r="X248" s="127"/>
      <c r="Y248" s="128"/>
    </row>
    <row r="249" spans="1:25" ht="10.199999999999999" customHeight="1" x14ac:dyDescent="0.3">
      <c r="A249" s="68"/>
      <c r="B249" s="64"/>
      <c r="C249" s="64"/>
      <c r="D249" s="65"/>
      <c r="E249" s="68"/>
      <c r="F249" s="65"/>
      <c r="G249" s="68"/>
      <c r="H249" s="64"/>
      <c r="I249" s="64"/>
      <c r="J249" s="64"/>
      <c r="K249" s="65"/>
      <c r="L249" s="68"/>
      <c r="M249" s="64"/>
      <c r="N249" s="64"/>
      <c r="O249" s="65"/>
      <c r="P249" s="68"/>
      <c r="Q249" s="64"/>
      <c r="R249" s="64"/>
      <c r="S249" s="65"/>
      <c r="T249" s="122"/>
      <c r="U249" s="64"/>
      <c r="V249" s="64"/>
      <c r="W249" s="64"/>
      <c r="X249" s="64"/>
      <c r="Y249" s="65"/>
    </row>
    <row r="250" spans="1:25" ht="10.199999999999999" customHeight="1" x14ac:dyDescent="0.3">
      <c r="A250" s="63"/>
      <c r="B250" s="64"/>
      <c r="C250" s="64"/>
      <c r="D250" s="65"/>
      <c r="E250" s="63"/>
      <c r="F250" s="65"/>
      <c r="G250" s="63"/>
      <c r="H250" s="64"/>
      <c r="I250" s="64"/>
      <c r="J250" s="64"/>
      <c r="K250" s="65"/>
      <c r="L250" s="63"/>
      <c r="M250" s="64"/>
      <c r="N250" s="64"/>
      <c r="O250" s="65"/>
      <c r="P250" s="63"/>
      <c r="Q250" s="64"/>
      <c r="R250" s="64"/>
      <c r="S250" s="65"/>
      <c r="T250" s="66"/>
      <c r="U250" s="64"/>
      <c r="V250" s="64"/>
      <c r="W250" s="64"/>
      <c r="X250" s="64"/>
      <c r="Y250" s="65"/>
    </row>
    <row r="251" spans="1:25" ht="10.199999999999999" customHeight="1" x14ac:dyDescent="0.3">
      <c r="A251" s="63"/>
      <c r="B251" s="64"/>
      <c r="C251" s="64"/>
      <c r="D251" s="65"/>
      <c r="E251" s="123"/>
      <c r="F251" s="65"/>
      <c r="G251" s="63"/>
      <c r="H251" s="64"/>
      <c r="I251" s="64"/>
      <c r="J251" s="64"/>
      <c r="K251" s="65"/>
      <c r="L251" s="63"/>
      <c r="M251" s="64"/>
      <c r="N251" s="64"/>
      <c r="O251" s="65"/>
      <c r="P251" s="63"/>
      <c r="Q251" s="64"/>
      <c r="R251" s="64"/>
      <c r="S251" s="65"/>
      <c r="T251" s="63"/>
      <c r="U251" s="64"/>
      <c r="V251" s="64"/>
      <c r="W251" s="64"/>
      <c r="X251" s="64"/>
      <c r="Y251" s="65"/>
    </row>
    <row r="252" spans="1:25" ht="10.199999999999999" customHeight="1" x14ac:dyDescent="0.3">
      <c r="A252" s="63"/>
      <c r="B252" s="64"/>
      <c r="C252" s="64"/>
      <c r="D252" s="65"/>
      <c r="E252" s="123"/>
      <c r="F252" s="65"/>
      <c r="G252" s="63"/>
      <c r="H252" s="64"/>
      <c r="I252" s="64"/>
      <c r="J252" s="64"/>
      <c r="K252" s="65"/>
      <c r="L252" s="63"/>
      <c r="M252" s="64"/>
      <c r="N252" s="64"/>
      <c r="O252" s="65"/>
      <c r="P252" s="63"/>
      <c r="Q252" s="64"/>
      <c r="R252" s="64"/>
      <c r="S252" s="65"/>
      <c r="T252" s="63"/>
      <c r="U252" s="64"/>
      <c r="V252" s="64"/>
      <c r="W252" s="64"/>
      <c r="X252" s="64"/>
      <c r="Y252" s="65"/>
    </row>
    <row r="253" spans="1:25" ht="10.199999999999999" customHeight="1" x14ac:dyDescent="0.3">
      <c r="A253" s="68"/>
      <c r="B253" s="64"/>
      <c r="C253" s="64"/>
      <c r="D253" s="65"/>
      <c r="E253" s="69"/>
      <c r="F253" s="65"/>
      <c r="G253" s="68"/>
      <c r="H253" s="64"/>
      <c r="I253" s="64"/>
      <c r="J253" s="64"/>
      <c r="K253" s="65"/>
      <c r="L253" s="68"/>
      <c r="M253" s="64"/>
      <c r="N253" s="64"/>
      <c r="O253" s="65"/>
      <c r="P253" s="68"/>
      <c r="Q253" s="64"/>
      <c r="R253" s="64"/>
      <c r="S253" s="65"/>
      <c r="T253" s="122"/>
      <c r="U253" s="64"/>
      <c r="V253" s="64"/>
      <c r="W253" s="64"/>
      <c r="X253" s="64"/>
      <c r="Y253" s="65"/>
    </row>
    <row r="254" spans="1:25" ht="10.199999999999999" customHeight="1" x14ac:dyDescent="0.3">
      <c r="A254" s="68"/>
      <c r="B254" s="64"/>
      <c r="C254" s="64"/>
      <c r="D254" s="65"/>
      <c r="E254" s="69"/>
      <c r="F254" s="65"/>
      <c r="G254" s="68"/>
      <c r="H254" s="64"/>
      <c r="I254" s="64"/>
      <c r="J254" s="64"/>
      <c r="K254" s="65"/>
      <c r="L254" s="68"/>
      <c r="M254" s="64"/>
      <c r="N254" s="64"/>
      <c r="O254" s="65"/>
      <c r="P254" s="68"/>
      <c r="Q254" s="64"/>
      <c r="R254" s="64"/>
      <c r="S254" s="65"/>
      <c r="T254" s="122"/>
      <c r="U254" s="64"/>
      <c r="V254" s="64"/>
      <c r="W254" s="64"/>
      <c r="X254" s="64"/>
      <c r="Y254" s="65"/>
    </row>
    <row r="255" spans="1:25" ht="10.199999999999999" customHeight="1" x14ac:dyDescent="0.3">
      <c r="A255" s="63"/>
      <c r="B255" s="64"/>
      <c r="C255" s="64"/>
      <c r="D255" s="65"/>
      <c r="E255" s="63"/>
      <c r="F255" s="65"/>
      <c r="G255" s="63"/>
      <c r="H255" s="64"/>
      <c r="I255" s="64"/>
      <c r="J255" s="64"/>
      <c r="K255" s="65"/>
      <c r="L255" s="63"/>
      <c r="M255" s="64"/>
      <c r="N255" s="64"/>
      <c r="O255" s="65"/>
      <c r="P255" s="63"/>
      <c r="Q255" s="64"/>
      <c r="R255" s="64"/>
      <c r="S255" s="65"/>
      <c r="T255" s="122"/>
      <c r="U255" s="64"/>
      <c r="V255" s="64"/>
      <c r="W255" s="64"/>
      <c r="X255" s="64"/>
      <c r="Y255" s="65"/>
    </row>
    <row r="256" spans="1:25" ht="10.199999999999999" customHeight="1" x14ac:dyDescent="0.3">
      <c r="A256" s="63"/>
      <c r="B256" s="64"/>
      <c r="C256" s="64"/>
      <c r="D256" s="65"/>
      <c r="E256" s="63"/>
      <c r="F256" s="65"/>
      <c r="G256" s="63"/>
      <c r="H256" s="64"/>
      <c r="I256" s="64"/>
      <c r="J256" s="64"/>
      <c r="K256" s="65"/>
      <c r="L256" s="63"/>
      <c r="M256" s="64"/>
      <c r="N256" s="64"/>
      <c r="O256" s="65"/>
      <c r="P256" s="63"/>
      <c r="Q256" s="64"/>
      <c r="R256" s="64"/>
      <c r="S256" s="65"/>
      <c r="T256" s="122"/>
      <c r="U256" s="64"/>
      <c r="V256" s="64"/>
      <c r="W256" s="64"/>
      <c r="X256" s="64"/>
      <c r="Y256" s="65"/>
    </row>
    <row r="257" spans="1:25" ht="10.199999999999999" customHeight="1" x14ac:dyDescent="0.3">
      <c r="A257" s="68"/>
      <c r="B257" s="64"/>
      <c r="C257" s="64"/>
      <c r="D257" s="65"/>
      <c r="E257" s="69"/>
      <c r="F257" s="65"/>
      <c r="G257" s="68"/>
      <c r="H257" s="64"/>
      <c r="I257" s="64"/>
      <c r="J257" s="64"/>
      <c r="K257" s="65"/>
      <c r="L257" s="68"/>
      <c r="M257" s="64"/>
      <c r="N257" s="64"/>
      <c r="O257" s="65"/>
      <c r="P257" s="68"/>
      <c r="Q257" s="64"/>
      <c r="R257" s="64"/>
      <c r="S257" s="65"/>
      <c r="T257" s="122"/>
      <c r="U257" s="64"/>
      <c r="V257" s="64"/>
      <c r="W257" s="64"/>
      <c r="X257" s="64"/>
      <c r="Y257" s="65"/>
    </row>
    <row r="258" spans="1:25" ht="10.199999999999999" customHeight="1" x14ac:dyDescent="0.3">
      <c r="A258" s="68"/>
      <c r="B258" s="64"/>
      <c r="C258" s="64"/>
      <c r="D258" s="65"/>
      <c r="E258" s="69"/>
      <c r="F258" s="65"/>
      <c r="G258" s="68"/>
      <c r="H258" s="64"/>
      <c r="I258" s="64"/>
      <c r="J258" s="64"/>
      <c r="K258" s="65"/>
      <c r="L258" s="68"/>
      <c r="M258" s="64"/>
      <c r="N258" s="64"/>
      <c r="O258" s="65"/>
      <c r="P258" s="68"/>
      <c r="Q258" s="64"/>
      <c r="R258" s="64"/>
      <c r="S258" s="65"/>
      <c r="T258" s="122"/>
      <c r="U258" s="64"/>
      <c r="V258" s="64"/>
      <c r="W258" s="64"/>
      <c r="X258" s="64"/>
      <c r="Y258" s="65"/>
    </row>
    <row r="259" spans="1:25" ht="10.199999999999999" customHeight="1" x14ac:dyDescent="0.3">
      <c r="A259" s="68"/>
      <c r="B259" s="64"/>
      <c r="C259" s="64"/>
      <c r="D259" s="65"/>
      <c r="E259" s="69"/>
      <c r="F259" s="65"/>
      <c r="G259" s="68"/>
      <c r="H259" s="64"/>
      <c r="I259" s="64"/>
      <c r="J259" s="64"/>
      <c r="K259" s="65"/>
      <c r="L259" s="68"/>
      <c r="M259" s="64"/>
      <c r="N259" s="64"/>
      <c r="O259" s="65"/>
      <c r="P259" s="68"/>
      <c r="Q259" s="64"/>
      <c r="R259" s="64"/>
      <c r="S259" s="65"/>
      <c r="T259" s="122"/>
      <c r="U259" s="64"/>
      <c r="V259" s="64"/>
      <c r="W259" s="64"/>
      <c r="X259" s="64"/>
      <c r="Y259" s="65"/>
    </row>
    <row r="260" spans="1:25" s="27" customFormat="1" ht="5.4" customHeight="1" x14ac:dyDescent="0.3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</row>
    <row r="261" spans="1:25" ht="10.199999999999999" customHeight="1" x14ac:dyDescent="0.3">
      <c r="A261" s="113" t="s">
        <v>92</v>
      </c>
      <c r="B261" s="114"/>
      <c r="C261" s="114"/>
      <c r="D261" s="114"/>
      <c r="E261" s="114"/>
      <c r="F261" s="30"/>
      <c r="G261" s="30" t="s">
        <v>93</v>
      </c>
      <c r="H261" s="30">
        <f>H$8+1</f>
        <v>2</v>
      </c>
      <c r="I261" s="30"/>
      <c r="J261" s="30"/>
      <c r="K261" s="30"/>
      <c r="L261" s="30"/>
      <c r="M261" s="30"/>
      <c r="N261" s="119" t="s">
        <v>111</v>
      </c>
      <c r="O261" s="114"/>
      <c r="P261" s="114"/>
      <c r="Q261" s="114"/>
      <c r="R261" s="114"/>
      <c r="S261" s="114"/>
      <c r="T261" s="114"/>
      <c r="U261" s="120" t="s">
        <v>46</v>
      </c>
      <c r="V261" s="114"/>
      <c r="W261" s="30" t="s">
        <v>14</v>
      </c>
      <c r="X261" s="120" t="s">
        <v>104</v>
      </c>
      <c r="Y261" s="114"/>
    </row>
    <row r="262" spans="1:25" ht="10.199999999999999" customHeight="1" x14ac:dyDescent="0.3">
      <c r="A262" s="5" t="s">
        <v>29</v>
      </c>
      <c r="B262" s="6" t="s">
        <v>30</v>
      </c>
      <c r="C262" s="6" t="s">
        <v>31</v>
      </c>
      <c r="D262" s="74" t="s">
        <v>32</v>
      </c>
      <c r="E262" s="74"/>
      <c r="F262" s="74"/>
      <c r="G262" s="74"/>
      <c r="H262" s="74"/>
      <c r="I262" s="74" t="s">
        <v>33</v>
      </c>
      <c r="J262" s="74"/>
      <c r="K262" s="74"/>
      <c r="L262" s="74"/>
      <c r="M262" s="74"/>
      <c r="N262" s="74"/>
      <c r="O262" s="74"/>
      <c r="P262" s="74"/>
      <c r="Q262" s="74"/>
      <c r="R262" s="74"/>
      <c r="S262" s="75" t="s">
        <v>34</v>
      </c>
      <c r="T262" s="75"/>
      <c r="U262" s="75"/>
      <c r="V262" s="75"/>
      <c r="W262" s="7" t="s">
        <v>35</v>
      </c>
      <c r="X262" s="6" t="s">
        <v>36</v>
      </c>
      <c r="Y262" s="6" t="s">
        <v>37</v>
      </c>
    </row>
    <row r="263" spans="1:25" ht="10.199999999999999" customHeight="1" x14ac:dyDescent="0.3">
      <c r="A263" s="31"/>
      <c r="B263" s="32"/>
      <c r="C263" s="32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33"/>
      <c r="X263" s="34"/>
      <c r="Y263" s="35"/>
    </row>
    <row r="264" spans="1:25" ht="10.199999999999999" customHeight="1" x14ac:dyDescent="0.3">
      <c r="A264" s="31"/>
      <c r="B264" s="32"/>
      <c r="C264" s="32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33"/>
      <c r="X264" s="34"/>
      <c r="Y264" s="35"/>
    </row>
    <row r="265" spans="1:25" ht="10.199999999999999" customHeight="1" x14ac:dyDescent="0.3">
      <c r="A265" s="31"/>
      <c r="B265" s="32"/>
      <c r="C265" s="32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33"/>
      <c r="X265" s="34"/>
      <c r="Y265" s="35"/>
    </row>
    <row r="266" spans="1:25" ht="10.199999999999999" customHeight="1" x14ac:dyDescent="0.3">
      <c r="A266" s="31"/>
      <c r="B266" s="32"/>
      <c r="C266" s="32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33"/>
      <c r="X266" s="34"/>
      <c r="Y266" s="35"/>
    </row>
    <row r="267" spans="1:25" ht="10.199999999999999" customHeight="1" x14ac:dyDescent="0.3">
      <c r="A267" s="31"/>
      <c r="B267" s="32"/>
      <c r="C267" s="3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33"/>
      <c r="X267" s="34"/>
      <c r="Y267" s="35"/>
    </row>
    <row r="268" spans="1:25" ht="10.199999999999999" customHeight="1" x14ac:dyDescent="0.3">
      <c r="A268" s="31"/>
      <c r="B268" s="32"/>
      <c r="C268" s="32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33"/>
      <c r="X268" s="34"/>
      <c r="Y268" s="35"/>
    </row>
    <row r="269" spans="1:25" ht="10.199999999999999" customHeight="1" x14ac:dyDescent="0.3">
      <c r="A269" s="31"/>
      <c r="B269" s="32"/>
      <c r="C269" s="32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33"/>
      <c r="X269" s="34"/>
      <c r="Y269" s="35"/>
    </row>
    <row r="270" spans="1:25" ht="10.199999999999999" customHeight="1" x14ac:dyDescent="0.3">
      <c r="A270" s="31"/>
      <c r="B270" s="32"/>
      <c r="C270" s="32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33"/>
      <c r="X270" s="34"/>
      <c r="Y270" s="35"/>
    </row>
    <row r="271" spans="1:25" ht="10.199999999999999" customHeight="1" x14ac:dyDescent="0.3">
      <c r="A271" s="31"/>
      <c r="B271" s="32"/>
      <c r="C271" s="32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33"/>
      <c r="X271" s="34"/>
      <c r="Y271" s="35"/>
    </row>
    <row r="272" spans="1:25" ht="10.199999999999999" customHeight="1" x14ac:dyDescent="0.3">
      <c r="A272" s="31"/>
      <c r="B272" s="32"/>
      <c r="C272" s="32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33"/>
      <c r="X272" s="34"/>
      <c r="Y272" s="35"/>
    </row>
    <row r="273" spans="1:25" ht="10.199999999999999" customHeight="1" x14ac:dyDescent="0.3">
      <c r="A273" s="31"/>
      <c r="B273" s="32"/>
      <c r="C273" s="32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33"/>
      <c r="X273" s="34"/>
      <c r="Y273" s="35"/>
    </row>
    <row r="274" spans="1:25" ht="10.199999999999999" customHeight="1" x14ac:dyDescent="0.3">
      <c r="A274" s="31"/>
      <c r="B274" s="32"/>
      <c r="C274" s="32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33"/>
      <c r="X274" s="34"/>
      <c r="Y274" s="35"/>
    </row>
    <row r="275" spans="1:25" ht="10.199999999999999" customHeight="1" x14ac:dyDescent="0.3">
      <c r="A275" s="31"/>
      <c r="B275" s="32"/>
      <c r="C275" s="32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33"/>
      <c r="X275" s="34"/>
      <c r="Y275" s="35"/>
    </row>
    <row r="276" spans="1:25" ht="10.199999999999999" customHeight="1" x14ac:dyDescent="0.3">
      <c r="A276" s="31"/>
      <c r="B276" s="32"/>
      <c r="C276" s="32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33"/>
      <c r="X276" s="34"/>
      <c r="Y276" s="35"/>
    </row>
    <row r="277" spans="1:25" ht="10.199999999999999" customHeight="1" x14ac:dyDescent="0.3">
      <c r="A277" s="31"/>
      <c r="B277" s="32"/>
      <c r="C277" s="32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33"/>
      <c r="X277" s="34"/>
      <c r="Y277" s="35"/>
    </row>
    <row r="278" spans="1:25" ht="10.199999999999999" customHeight="1" x14ac:dyDescent="0.3">
      <c r="A278" s="31"/>
      <c r="B278" s="32"/>
      <c r="C278" s="32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33"/>
      <c r="X278" s="34"/>
      <c r="Y278" s="35"/>
    </row>
    <row r="279" spans="1:25" ht="10.199999999999999" customHeight="1" x14ac:dyDescent="0.3">
      <c r="A279" s="31"/>
      <c r="B279" s="32"/>
      <c r="C279" s="32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33"/>
      <c r="X279" s="34"/>
      <c r="Y279" s="35"/>
    </row>
    <row r="280" spans="1:25" ht="10.199999999999999" customHeight="1" x14ac:dyDescent="0.3">
      <c r="A280" s="31"/>
      <c r="B280" s="32"/>
      <c r="C280" s="32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33"/>
      <c r="X280" s="34"/>
      <c r="Y280" s="35"/>
    </row>
    <row r="281" spans="1:25" ht="10.199999999999999" customHeight="1" x14ac:dyDescent="0.3">
      <c r="A281" s="31"/>
      <c r="B281" s="32"/>
      <c r="C281" s="32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33"/>
      <c r="X281" s="34"/>
      <c r="Y281" s="35"/>
    </row>
    <row r="282" spans="1:25" ht="10.199999999999999" customHeight="1" x14ac:dyDescent="0.3">
      <c r="A282" s="31"/>
      <c r="B282" s="32"/>
      <c r="C282" s="32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33"/>
      <c r="X282" s="34"/>
      <c r="Y282" s="35"/>
    </row>
    <row r="283" spans="1:25" ht="21" customHeight="1" x14ac:dyDescent="0.3">
      <c r="A283" s="70" t="s">
        <v>117</v>
      </c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2" t="s">
        <v>40</v>
      </c>
      <c r="T283" s="72"/>
      <c r="U283" s="72"/>
      <c r="V283" s="72"/>
      <c r="W283" s="36"/>
      <c r="X283" s="37"/>
      <c r="Y283" s="38">
        <f>SUM(Y263:Y282)</f>
        <v>0</v>
      </c>
    </row>
    <row r="284" spans="1:25" ht="5.4" customHeight="1" x14ac:dyDescent="0.3">
      <c r="A284" s="118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</row>
    <row r="285" spans="1:25" ht="10.199999999999999" customHeight="1" x14ac:dyDescent="0.3">
      <c r="A285" s="113" t="s">
        <v>92</v>
      </c>
      <c r="B285" s="114"/>
      <c r="C285" s="114"/>
      <c r="D285" s="114"/>
      <c r="E285" s="114"/>
      <c r="F285" s="30"/>
      <c r="G285" s="30" t="s">
        <v>93</v>
      </c>
      <c r="H285" s="30">
        <f>H$261+1</f>
        <v>3</v>
      </c>
      <c r="I285" s="30"/>
      <c r="J285" s="30"/>
      <c r="K285" s="30"/>
      <c r="L285" s="30"/>
      <c r="M285" s="30"/>
      <c r="N285" s="119" t="s">
        <v>111</v>
      </c>
      <c r="O285" s="114"/>
      <c r="P285" s="114"/>
      <c r="Q285" s="114"/>
      <c r="R285" s="114"/>
      <c r="S285" s="114"/>
      <c r="T285" s="114"/>
      <c r="U285" s="120" t="s">
        <v>46</v>
      </c>
      <c r="V285" s="114"/>
      <c r="W285" s="30" t="s">
        <v>14</v>
      </c>
      <c r="X285" s="120" t="s">
        <v>104</v>
      </c>
      <c r="Y285" s="114"/>
    </row>
    <row r="286" spans="1:25" ht="10.199999999999999" customHeight="1" x14ac:dyDescent="0.3">
      <c r="A286" s="5" t="s">
        <v>29</v>
      </c>
      <c r="B286" s="6" t="s">
        <v>30</v>
      </c>
      <c r="C286" s="6" t="s">
        <v>31</v>
      </c>
      <c r="D286" s="74" t="s">
        <v>32</v>
      </c>
      <c r="E286" s="74"/>
      <c r="F286" s="74"/>
      <c r="G286" s="74"/>
      <c r="H286" s="74"/>
      <c r="I286" s="74" t="s">
        <v>33</v>
      </c>
      <c r="J286" s="74"/>
      <c r="K286" s="74"/>
      <c r="L286" s="74"/>
      <c r="M286" s="74"/>
      <c r="N286" s="74"/>
      <c r="O286" s="74"/>
      <c r="P286" s="74"/>
      <c r="Q286" s="74"/>
      <c r="R286" s="74"/>
      <c r="S286" s="75" t="s">
        <v>34</v>
      </c>
      <c r="T286" s="75"/>
      <c r="U286" s="75"/>
      <c r="V286" s="75"/>
      <c r="W286" s="7" t="s">
        <v>35</v>
      </c>
      <c r="X286" s="6" t="s">
        <v>36</v>
      </c>
      <c r="Y286" s="6" t="s">
        <v>37</v>
      </c>
    </row>
    <row r="287" spans="1:25" ht="10.199999999999999" customHeight="1" x14ac:dyDescent="0.3">
      <c r="A287" s="31"/>
      <c r="B287" s="32"/>
      <c r="C287" s="32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33"/>
      <c r="X287" s="34"/>
      <c r="Y287" s="35"/>
    </row>
    <row r="288" spans="1:25" ht="10.199999999999999" customHeight="1" x14ac:dyDescent="0.3">
      <c r="A288" s="31"/>
      <c r="B288" s="32"/>
      <c r="C288" s="32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33"/>
      <c r="X288" s="34"/>
      <c r="Y288" s="35"/>
    </row>
    <row r="289" spans="1:25" ht="10.199999999999999" customHeight="1" x14ac:dyDescent="0.3">
      <c r="A289" s="31"/>
      <c r="B289" s="32"/>
      <c r="C289" s="32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33"/>
      <c r="X289" s="34"/>
      <c r="Y289" s="35"/>
    </row>
    <row r="290" spans="1:25" ht="10.199999999999999" customHeight="1" x14ac:dyDescent="0.3">
      <c r="A290" s="31"/>
      <c r="B290" s="32"/>
      <c r="C290" s="32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33"/>
      <c r="X290" s="34"/>
      <c r="Y290" s="35"/>
    </row>
    <row r="291" spans="1:25" ht="10.199999999999999" customHeight="1" x14ac:dyDescent="0.3">
      <c r="A291" s="31"/>
      <c r="B291" s="32"/>
      <c r="C291" s="32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33"/>
      <c r="X291" s="34"/>
      <c r="Y291" s="35"/>
    </row>
    <row r="292" spans="1:25" ht="10.199999999999999" customHeight="1" x14ac:dyDescent="0.3">
      <c r="A292" s="31"/>
      <c r="B292" s="32"/>
      <c r="C292" s="32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33"/>
      <c r="X292" s="34"/>
      <c r="Y292" s="35"/>
    </row>
    <row r="293" spans="1:25" ht="10.199999999999999" customHeight="1" x14ac:dyDescent="0.3">
      <c r="A293" s="31"/>
      <c r="B293" s="32"/>
      <c r="C293" s="32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33"/>
      <c r="X293" s="34"/>
      <c r="Y293" s="35"/>
    </row>
    <row r="294" spans="1:25" ht="10.199999999999999" customHeight="1" x14ac:dyDescent="0.3">
      <c r="A294" s="31"/>
      <c r="B294" s="32"/>
      <c r="C294" s="32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33"/>
      <c r="X294" s="34"/>
      <c r="Y294" s="35"/>
    </row>
    <row r="295" spans="1:25" ht="10.199999999999999" customHeight="1" x14ac:dyDescent="0.3">
      <c r="A295" s="31"/>
      <c r="B295" s="32"/>
      <c r="C295" s="32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33"/>
      <c r="X295" s="34"/>
      <c r="Y295" s="35"/>
    </row>
    <row r="296" spans="1:25" ht="10.199999999999999" customHeight="1" x14ac:dyDescent="0.3">
      <c r="A296" s="31"/>
      <c r="B296" s="32"/>
      <c r="C296" s="32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33"/>
      <c r="X296" s="34"/>
      <c r="Y296" s="35"/>
    </row>
    <row r="297" spans="1:25" ht="10.199999999999999" customHeight="1" x14ac:dyDescent="0.3">
      <c r="A297" s="31"/>
      <c r="B297" s="32"/>
      <c r="C297" s="32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33"/>
      <c r="X297" s="34"/>
      <c r="Y297" s="35"/>
    </row>
    <row r="298" spans="1:25" ht="10.199999999999999" customHeight="1" x14ac:dyDescent="0.3">
      <c r="A298" s="31"/>
      <c r="B298" s="32"/>
      <c r="C298" s="32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33"/>
      <c r="X298" s="34"/>
      <c r="Y298" s="35"/>
    </row>
    <row r="299" spans="1:25" ht="10.199999999999999" customHeight="1" x14ac:dyDescent="0.3">
      <c r="A299" s="31"/>
      <c r="B299" s="32"/>
      <c r="C299" s="32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33"/>
      <c r="X299" s="34"/>
      <c r="Y299" s="35"/>
    </row>
    <row r="300" spans="1:25" ht="10.199999999999999" customHeight="1" x14ac:dyDescent="0.3">
      <c r="A300" s="31"/>
      <c r="B300" s="32"/>
      <c r="C300" s="32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33"/>
      <c r="X300" s="34"/>
      <c r="Y300" s="35"/>
    </row>
    <row r="301" spans="1:25" ht="10.199999999999999" customHeight="1" x14ac:dyDescent="0.3">
      <c r="A301" s="31"/>
      <c r="B301" s="32"/>
      <c r="C301" s="32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33"/>
      <c r="X301" s="34"/>
      <c r="Y301" s="35"/>
    </row>
    <row r="302" spans="1:25" ht="10.199999999999999" customHeight="1" x14ac:dyDescent="0.3">
      <c r="A302" s="31"/>
      <c r="B302" s="32"/>
      <c r="C302" s="32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33"/>
      <c r="X302" s="34"/>
      <c r="Y302" s="35"/>
    </row>
    <row r="303" spans="1:25" ht="10.199999999999999" customHeight="1" x14ac:dyDescent="0.3">
      <c r="A303" s="31"/>
      <c r="B303" s="32"/>
      <c r="C303" s="32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33"/>
      <c r="X303" s="34"/>
      <c r="Y303" s="35"/>
    </row>
    <row r="304" spans="1:25" ht="10.199999999999999" customHeight="1" x14ac:dyDescent="0.3">
      <c r="A304" s="31"/>
      <c r="B304" s="32"/>
      <c r="C304" s="32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33"/>
      <c r="X304" s="34"/>
      <c r="Y304" s="35"/>
    </row>
    <row r="305" spans="1:25" ht="10.199999999999999" customHeight="1" x14ac:dyDescent="0.3">
      <c r="A305" s="31"/>
      <c r="B305" s="32"/>
      <c r="C305" s="32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33"/>
      <c r="X305" s="34"/>
      <c r="Y305" s="35"/>
    </row>
    <row r="306" spans="1:25" ht="10.199999999999999" customHeight="1" x14ac:dyDescent="0.3">
      <c r="A306" s="31"/>
      <c r="B306" s="32"/>
      <c r="C306" s="32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33"/>
      <c r="X306" s="34"/>
      <c r="Y306" s="35"/>
    </row>
    <row r="307" spans="1:25" ht="21" customHeight="1" x14ac:dyDescent="0.3">
      <c r="A307" s="70" t="s">
        <v>117</v>
      </c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2" t="s">
        <v>40</v>
      </c>
      <c r="T307" s="72"/>
      <c r="U307" s="72"/>
      <c r="V307" s="72"/>
      <c r="W307" s="36"/>
      <c r="X307" s="37"/>
      <c r="Y307" s="38">
        <f>SUM(Y287:Y306)</f>
        <v>0</v>
      </c>
    </row>
    <row r="308" spans="1:25" ht="5.4" customHeight="1" x14ac:dyDescent="0.3">
      <c r="A308" s="117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</row>
    <row r="309" spans="1:25" ht="10.199999999999999" customHeight="1" x14ac:dyDescent="0.3">
      <c r="A309" s="113" t="s">
        <v>94</v>
      </c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</row>
    <row r="310" spans="1:25" ht="10.199999999999999" customHeight="1" x14ac:dyDescent="0.3">
      <c r="A310" s="115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</row>
    <row r="311" spans="1:25" ht="10.199999999999999" customHeight="1" x14ac:dyDescent="0.3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</row>
    <row r="312" spans="1:25" ht="10.199999999999999" customHeight="1" x14ac:dyDescent="0.3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</row>
    <row r="313" spans="1:25" ht="10.199999999999999" customHeight="1" x14ac:dyDescent="0.3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</row>
    <row r="314" spans="1:25" ht="10.199999999999999" customHeight="1" x14ac:dyDescent="0.3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</row>
    <row r="315" spans="1:25" ht="10.199999999999999" customHeight="1" x14ac:dyDescent="0.3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</row>
    <row r="316" spans="1:25" ht="10.199999999999999" customHeight="1" x14ac:dyDescent="0.3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</row>
    <row r="317" spans="1:25" ht="10.199999999999999" customHeight="1" x14ac:dyDescent="0.3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</row>
    <row r="318" spans="1:25" ht="10.199999999999999" customHeight="1" x14ac:dyDescent="0.3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</row>
    <row r="319" spans="1:25" ht="10.199999999999999" customHeight="1" x14ac:dyDescent="0.3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</row>
    <row r="320" spans="1:25" ht="10.199999999999999" customHeight="1" x14ac:dyDescent="0.3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</row>
    <row r="321" spans="1:25" ht="10.199999999999999" customHeight="1" x14ac:dyDescent="0.3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</row>
    <row r="322" spans="1:25" ht="10.199999999999999" customHeight="1" x14ac:dyDescent="0.3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</row>
    <row r="323" spans="1:25" ht="10.199999999999999" customHeight="1" x14ac:dyDescent="0.3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</row>
    <row r="324" spans="1:25" ht="10.199999999999999" customHeight="1" x14ac:dyDescent="0.3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</row>
    <row r="325" spans="1:25" ht="10.199999999999999" customHeight="1" x14ac:dyDescent="0.3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</row>
    <row r="326" spans="1:25" ht="10.199999999999999" customHeight="1" x14ac:dyDescent="0.3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</row>
    <row r="327" spans="1:25" ht="10.199999999999999" customHeight="1" x14ac:dyDescent="0.3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</row>
    <row r="328" spans="1:25" ht="10.199999999999999" customHeight="1" x14ac:dyDescent="0.3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</row>
    <row r="329" spans="1:25" ht="10.199999999999999" customHeight="1" x14ac:dyDescent="0.3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</row>
    <row r="330" spans="1:25" ht="10.199999999999999" customHeight="1" x14ac:dyDescent="0.3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</row>
    <row r="331" spans="1:25" ht="10.199999999999999" customHeight="1" x14ac:dyDescent="0.3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</row>
    <row r="332" spans="1:25" ht="10.199999999999999" customHeight="1" x14ac:dyDescent="0.3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</row>
    <row r="333" spans="1:25" ht="10.199999999999999" customHeight="1" x14ac:dyDescent="0.3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</row>
    <row r="334" spans="1:25" ht="10.199999999999999" customHeight="1" x14ac:dyDescent="0.3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</row>
    <row r="379" spans="1:25" ht="10.199999999999999" customHeight="1" x14ac:dyDescent="0.3">
      <c r="A379" s="14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20"/>
      <c r="S379" s="20"/>
      <c r="T379" s="20"/>
      <c r="U379" s="19"/>
      <c r="V379" s="19"/>
      <c r="W379" s="19"/>
      <c r="X379" s="19"/>
      <c r="Y379" s="19"/>
    </row>
    <row r="380" spans="1:25" ht="10.199999999999999" customHeight="1" x14ac:dyDescent="0.3">
      <c r="A380" s="14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20"/>
      <c r="S380" s="20"/>
      <c r="T380" s="20"/>
      <c r="U380" s="19"/>
      <c r="V380" s="19"/>
      <c r="W380" s="19"/>
      <c r="X380" s="19"/>
      <c r="Y380" s="19"/>
    </row>
    <row r="381" spans="1:25" ht="10.199999999999999" customHeight="1" x14ac:dyDescent="0.3">
      <c r="A381" s="14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20"/>
      <c r="S381" s="20"/>
      <c r="T381" s="20"/>
      <c r="U381" s="19"/>
      <c r="V381" s="19"/>
      <c r="W381" s="19"/>
      <c r="X381" s="19"/>
      <c r="Y381" s="19"/>
    </row>
    <row r="382" spans="1:25" ht="10.199999999999999" customHeight="1" x14ac:dyDescent="0.3">
      <c r="A382" s="14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20"/>
      <c r="S382" s="20"/>
      <c r="T382" s="20"/>
      <c r="U382" s="19"/>
      <c r="V382" s="19"/>
      <c r="W382" s="19"/>
      <c r="X382" s="19"/>
      <c r="Y382" s="19"/>
    </row>
    <row r="383" spans="1:25" ht="10.199999999999999" customHeight="1" x14ac:dyDescent="0.3">
      <c r="A383" s="14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20"/>
      <c r="S383" s="20"/>
      <c r="T383" s="20"/>
      <c r="U383" s="19"/>
      <c r="V383" s="19"/>
      <c r="W383" s="19"/>
      <c r="X383" s="19"/>
      <c r="Y383" s="19"/>
    </row>
    <row r="384" spans="1:25" ht="10.199999999999999" customHeight="1" x14ac:dyDescent="0.3">
      <c r="A384" s="2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4"/>
      <c r="S384" s="24"/>
      <c r="T384" s="24"/>
      <c r="U384" s="23"/>
      <c r="V384" s="23"/>
      <c r="W384" s="23"/>
      <c r="X384" s="23"/>
      <c r="Y384" s="23"/>
    </row>
    <row r="385" spans="1:25" ht="10.199999999999999" customHeight="1" x14ac:dyDescent="0.3">
      <c r="A385" s="2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4"/>
      <c r="S385" s="24"/>
      <c r="T385" s="24"/>
      <c r="U385" s="23"/>
      <c r="V385" s="23"/>
      <c r="W385" s="23"/>
      <c r="X385" s="23"/>
      <c r="Y385" s="23"/>
    </row>
    <row r="386" spans="1:25" ht="10.199999999999999" customHeight="1" x14ac:dyDescent="0.3">
      <c r="A386" s="2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4"/>
      <c r="S386" s="24"/>
      <c r="T386" s="24"/>
      <c r="U386" s="23"/>
      <c r="V386" s="23"/>
      <c r="W386" s="23"/>
      <c r="X386" s="23"/>
      <c r="Y386" s="23"/>
    </row>
    <row r="387" spans="1:25" ht="10.199999999999999" customHeight="1" x14ac:dyDescent="0.3">
      <c r="A387" s="2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4"/>
      <c r="S387" s="24"/>
      <c r="T387" s="24"/>
      <c r="U387" s="23"/>
      <c r="V387" s="23"/>
      <c r="W387" s="23"/>
      <c r="X387" s="23"/>
      <c r="Y387" s="23"/>
    </row>
    <row r="388" spans="1:25" ht="10.199999999999999" customHeight="1" x14ac:dyDescent="0.3">
      <c r="A388" s="2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4"/>
      <c r="S388" s="24"/>
      <c r="T388" s="24"/>
      <c r="U388" s="23"/>
      <c r="V388" s="23"/>
      <c r="W388" s="23"/>
      <c r="X388" s="23"/>
      <c r="Y388" s="23"/>
    </row>
    <row r="389" spans="1:25" ht="10.199999999999999" customHeight="1" x14ac:dyDescent="0.3">
      <c r="A389" s="2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4"/>
      <c r="S389" s="24"/>
      <c r="T389" s="24"/>
      <c r="U389" s="23"/>
      <c r="V389" s="23"/>
      <c r="W389" s="23"/>
      <c r="X389" s="23"/>
      <c r="Y389" s="23"/>
    </row>
    <row r="390" spans="1:25" ht="10.199999999999999" customHeight="1" x14ac:dyDescent="0.3">
      <c r="A390" s="2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4"/>
      <c r="S390" s="24"/>
      <c r="T390" s="24"/>
      <c r="U390" s="23"/>
      <c r="V390" s="23"/>
      <c r="W390" s="23"/>
      <c r="X390" s="23"/>
      <c r="Y390" s="23"/>
    </row>
    <row r="391" spans="1:25" ht="10.199999999999999" customHeight="1" x14ac:dyDescent="0.3">
      <c r="A391" s="2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4"/>
      <c r="S391" s="24"/>
      <c r="T391" s="24"/>
      <c r="U391" s="23"/>
      <c r="V391" s="23"/>
      <c r="W391" s="23"/>
      <c r="X391" s="23"/>
      <c r="Y391" s="23"/>
    </row>
    <row r="392" spans="1:25" ht="10.199999999999999" customHeight="1" x14ac:dyDescent="0.3">
      <c r="A392" s="2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4"/>
      <c r="S392" s="24"/>
      <c r="T392" s="24"/>
      <c r="U392" s="23"/>
      <c r="V392" s="23"/>
      <c r="W392" s="23"/>
      <c r="X392" s="23"/>
      <c r="Y392" s="23"/>
    </row>
    <row r="393" spans="1:25" ht="10.199999999999999" customHeight="1" x14ac:dyDescent="0.3">
      <c r="A393" s="2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4"/>
      <c r="S393" s="24"/>
      <c r="T393" s="24"/>
      <c r="U393" s="23"/>
      <c r="V393" s="23"/>
      <c r="W393" s="23"/>
      <c r="X393" s="23"/>
      <c r="Y393" s="23"/>
    </row>
    <row r="394" spans="1:25" ht="10.199999999999999" customHeight="1" x14ac:dyDescent="0.3">
      <c r="A394" s="2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4"/>
      <c r="S394" s="24"/>
      <c r="T394" s="24"/>
      <c r="U394" s="23"/>
      <c r="V394" s="23"/>
      <c r="W394" s="23"/>
      <c r="X394" s="23"/>
      <c r="Y394" s="23"/>
    </row>
    <row r="395" spans="1:25" ht="10.199999999999999" customHeight="1" x14ac:dyDescent="0.3">
      <c r="A395" s="2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4"/>
      <c r="S395" s="24"/>
      <c r="T395" s="24"/>
      <c r="U395" s="23"/>
      <c r="V395" s="23"/>
      <c r="W395" s="23"/>
      <c r="X395" s="23"/>
      <c r="Y395" s="23"/>
    </row>
    <row r="396" spans="1:25" ht="10.199999999999999" customHeight="1" x14ac:dyDescent="0.3">
      <c r="A396" s="2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4"/>
      <c r="S396" s="24"/>
      <c r="T396" s="24"/>
      <c r="U396" s="23"/>
      <c r="V396" s="23"/>
      <c r="W396" s="23"/>
      <c r="X396" s="23"/>
      <c r="Y396" s="23"/>
    </row>
    <row r="397" spans="1:25" ht="10.199999999999999" customHeight="1" x14ac:dyDescent="0.3">
      <c r="A397" s="2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4"/>
      <c r="S397" s="24"/>
      <c r="T397" s="24"/>
      <c r="U397" s="23"/>
      <c r="V397" s="23"/>
      <c r="W397" s="23"/>
      <c r="X397" s="23"/>
      <c r="Y397" s="23"/>
    </row>
    <row r="398" spans="1:25" ht="10.199999999999999" customHeight="1" x14ac:dyDescent="0.3">
      <c r="A398" s="2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4"/>
      <c r="S398" s="24"/>
      <c r="T398" s="24"/>
      <c r="U398" s="23"/>
      <c r="V398" s="23"/>
      <c r="W398" s="23"/>
      <c r="X398" s="23"/>
      <c r="Y398" s="23"/>
    </row>
    <row r="399" spans="1:25" ht="10.199999999999999" customHeight="1" x14ac:dyDescent="0.3">
      <c r="A399" s="2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4"/>
      <c r="S399" s="24"/>
      <c r="T399" s="24"/>
      <c r="U399" s="23"/>
      <c r="V399" s="23"/>
      <c r="W399" s="23"/>
      <c r="X399" s="23"/>
      <c r="Y399" s="23"/>
    </row>
    <row r="400" spans="1:25" ht="10.199999999999999" customHeight="1" x14ac:dyDescent="0.3">
      <c r="A400" s="2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4"/>
      <c r="S400" s="24"/>
      <c r="T400" s="24"/>
      <c r="U400" s="23"/>
      <c r="V400" s="23"/>
      <c r="W400" s="23"/>
      <c r="X400" s="23"/>
      <c r="Y400" s="23"/>
    </row>
    <row r="401" spans="1:25" ht="10.199999999999999" customHeight="1" x14ac:dyDescent="0.3">
      <c r="A401" s="2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4"/>
      <c r="S401" s="24"/>
      <c r="T401" s="24"/>
      <c r="U401" s="23"/>
      <c r="V401" s="23"/>
      <c r="W401" s="23"/>
      <c r="X401" s="23"/>
      <c r="Y401" s="23"/>
    </row>
    <row r="402" spans="1:25" ht="10.199999999999999" customHeight="1" x14ac:dyDescent="0.3">
      <c r="A402" s="22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4"/>
      <c r="S402" s="24"/>
      <c r="T402" s="24"/>
      <c r="U402" s="23"/>
      <c r="V402" s="23"/>
      <c r="W402" s="23"/>
      <c r="X402" s="23"/>
      <c r="Y402" s="23"/>
    </row>
    <row r="403" spans="1:25" ht="10.199999999999999" customHeight="1" x14ac:dyDescent="0.3">
      <c r="A403" s="2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4"/>
      <c r="S403" s="24"/>
      <c r="T403" s="24"/>
      <c r="U403" s="23"/>
      <c r="V403" s="23"/>
      <c r="W403" s="23"/>
      <c r="X403" s="23"/>
      <c r="Y403" s="23"/>
    </row>
    <row r="404" spans="1:25" ht="10.199999999999999" customHeight="1" x14ac:dyDescent="0.3">
      <c r="A404" s="2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4"/>
      <c r="S404" s="24"/>
      <c r="T404" s="24"/>
      <c r="U404" s="23"/>
      <c r="V404" s="23"/>
      <c r="W404" s="23"/>
      <c r="X404" s="23"/>
      <c r="Y404" s="23"/>
    </row>
    <row r="405" spans="1:25" ht="10.199999999999999" customHeight="1" x14ac:dyDescent="0.3">
      <c r="A405" s="2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4"/>
      <c r="S405" s="24"/>
      <c r="T405" s="24"/>
      <c r="U405" s="23"/>
      <c r="V405" s="23"/>
      <c r="W405" s="23"/>
      <c r="X405" s="23"/>
      <c r="Y405" s="23"/>
    </row>
    <row r="406" spans="1:25" ht="10.199999999999999" customHeight="1" x14ac:dyDescent="0.3">
      <c r="A406" s="2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4"/>
      <c r="S406" s="24"/>
      <c r="T406" s="24"/>
      <c r="U406" s="23"/>
      <c r="V406" s="23"/>
      <c r="W406" s="23"/>
      <c r="X406" s="23"/>
      <c r="Y406" s="23"/>
    </row>
    <row r="407" spans="1:25" ht="10.199999999999999" customHeight="1" x14ac:dyDescent="0.3">
      <c r="A407" s="2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4"/>
      <c r="S407" s="24"/>
      <c r="T407" s="24"/>
      <c r="U407" s="23"/>
      <c r="V407" s="23"/>
      <c r="W407" s="23"/>
      <c r="X407" s="23"/>
      <c r="Y407" s="23"/>
    </row>
    <row r="408" spans="1:25" ht="10.199999999999999" customHeight="1" x14ac:dyDescent="0.3">
      <c r="A408" s="2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4"/>
      <c r="S408" s="24"/>
      <c r="T408" s="24"/>
      <c r="U408" s="23"/>
      <c r="V408" s="23"/>
      <c r="W408" s="23"/>
      <c r="X408" s="23"/>
      <c r="Y408" s="23"/>
    </row>
    <row r="409" spans="1:25" ht="10.199999999999999" customHeight="1" x14ac:dyDescent="0.3">
      <c r="A409" s="2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4"/>
      <c r="S409" s="24"/>
      <c r="T409" s="24"/>
      <c r="U409" s="23"/>
      <c r="V409" s="23"/>
      <c r="W409" s="23"/>
      <c r="X409" s="23"/>
      <c r="Y409" s="23"/>
    </row>
    <row r="410" spans="1:25" ht="10.199999999999999" customHeight="1" x14ac:dyDescent="0.3">
      <c r="A410" s="2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4"/>
      <c r="S410" s="24"/>
      <c r="T410" s="24"/>
      <c r="U410" s="23"/>
      <c r="V410" s="23"/>
      <c r="W410" s="23"/>
      <c r="X410" s="23"/>
      <c r="Y410" s="23"/>
    </row>
    <row r="411" spans="1:25" ht="10.199999999999999" customHeight="1" x14ac:dyDescent="0.3">
      <c r="A411" s="2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4"/>
      <c r="S411" s="24"/>
      <c r="T411" s="24"/>
      <c r="U411" s="23"/>
      <c r="V411" s="23"/>
      <c r="W411" s="23"/>
      <c r="X411" s="23"/>
      <c r="Y411" s="23"/>
    </row>
    <row r="412" spans="1:25" ht="10.199999999999999" customHeight="1" x14ac:dyDescent="0.3">
      <c r="A412" s="2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4"/>
      <c r="S412" s="24"/>
      <c r="T412" s="24"/>
      <c r="U412" s="23"/>
      <c r="V412" s="23"/>
      <c r="W412" s="23"/>
      <c r="X412" s="23"/>
      <c r="Y412" s="23"/>
    </row>
    <row r="413" spans="1:25" ht="10.199999999999999" customHeight="1" x14ac:dyDescent="0.3">
      <c r="A413" s="2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4"/>
      <c r="S413" s="24"/>
      <c r="T413" s="24"/>
      <c r="U413" s="23"/>
      <c r="V413" s="23"/>
      <c r="W413" s="23"/>
      <c r="X413" s="23"/>
      <c r="Y413" s="23"/>
    </row>
    <row r="414" spans="1:25" ht="10.199999999999999" customHeight="1" x14ac:dyDescent="0.3">
      <c r="A414" s="2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4"/>
      <c r="S414" s="24"/>
      <c r="T414" s="24"/>
      <c r="U414" s="23"/>
      <c r="V414" s="23"/>
      <c r="W414" s="23"/>
      <c r="X414" s="23"/>
      <c r="Y414" s="23"/>
    </row>
    <row r="415" spans="1:25" ht="10.199999999999999" customHeight="1" x14ac:dyDescent="0.3">
      <c r="A415" s="2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4"/>
      <c r="S415" s="24"/>
      <c r="T415" s="24"/>
      <c r="U415" s="23"/>
      <c r="V415" s="23"/>
      <c r="W415" s="23"/>
      <c r="X415" s="23"/>
      <c r="Y415" s="23"/>
    </row>
    <row r="416" spans="1:25" ht="10.199999999999999" customHeight="1" x14ac:dyDescent="0.3">
      <c r="A416" s="22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4"/>
      <c r="S416" s="24"/>
      <c r="T416" s="24"/>
      <c r="U416" s="23"/>
      <c r="V416" s="23"/>
      <c r="W416" s="23"/>
      <c r="X416" s="23"/>
      <c r="Y416" s="23"/>
    </row>
    <row r="417" spans="1:25" ht="10.199999999999999" customHeight="1" x14ac:dyDescent="0.3">
      <c r="A417" s="2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4"/>
      <c r="S417" s="24"/>
      <c r="T417" s="24"/>
      <c r="U417" s="23"/>
      <c r="V417" s="23"/>
      <c r="W417" s="23"/>
      <c r="X417" s="23"/>
      <c r="Y417" s="23"/>
    </row>
  </sheetData>
  <mergeCells count="1006">
    <mergeCell ref="B10:X10"/>
    <mergeCell ref="A8:D8"/>
    <mergeCell ref="J8:P8"/>
    <mergeCell ref="R8:S8"/>
    <mergeCell ref="U8:V8"/>
    <mergeCell ref="W8:Y8"/>
    <mergeCell ref="A9:Y9"/>
    <mergeCell ref="A4:C4"/>
    <mergeCell ref="D4:Y4"/>
    <mergeCell ref="A5:C5"/>
    <mergeCell ref="D5:Y5"/>
    <mergeCell ref="A6:Y6"/>
    <mergeCell ref="A1:C1"/>
    <mergeCell ref="D1:Y1"/>
    <mergeCell ref="A2:C2"/>
    <mergeCell ref="D2:Y2"/>
    <mergeCell ref="A3:C3"/>
    <mergeCell ref="D3:Y3"/>
    <mergeCell ref="A15:E15"/>
    <mergeCell ref="F15:L15"/>
    <mergeCell ref="N15:R15"/>
    <mergeCell ref="S15:V15"/>
    <mergeCell ref="W15:Y15"/>
    <mergeCell ref="A16:E16"/>
    <mergeCell ref="F16:L16"/>
    <mergeCell ref="N16:R16"/>
    <mergeCell ref="S16:V16"/>
    <mergeCell ref="W16:Y16"/>
    <mergeCell ref="A11:Y11"/>
    <mergeCell ref="A12:Y12"/>
    <mergeCell ref="A13:Y13"/>
    <mergeCell ref="A14:L14"/>
    <mergeCell ref="N14:R14"/>
    <mergeCell ref="S14:V14"/>
    <mergeCell ref="W14:Y14"/>
    <mergeCell ref="A19:E19"/>
    <mergeCell ref="F19:L19"/>
    <mergeCell ref="N19:R19"/>
    <mergeCell ref="S19:V19"/>
    <mergeCell ref="A20:E20"/>
    <mergeCell ref="F20:L20"/>
    <mergeCell ref="N20:R20"/>
    <mergeCell ref="S20:V20"/>
    <mergeCell ref="A17:E17"/>
    <mergeCell ref="F17:L17"/>
    <mergeCell ref="N17:R17"/>
    <mergeCell ref="S17:V17"/>
    <mergeCell ref="W17:Y17"/>
    <mergeCell ref="A18:E18"/>
    <mergeCell ref="F18:L18"/>
    <mergeCell ref="N18:R18"/>
    <mergeCell ref="S18:V18"/>
    <mergeCell ref="W18:Y18"/>
    <mergeCell ref="A23:Y23"/>
    <mergeCell ref="A24:G24"/>
    <mergeCell ref="H24:N24"/>
    <mergeCell ref="O24:R24"/>
    <mergeCell ref="S24:Y24"/>
    <mergeCell ref="A25:D25"/>
    <mergeCell ref="E25:G25"/>
    <mergeCell ref="H25:I25"/>
    <mergeCell ref="J25:N25"/>
    <mergeCell ref="O25:R31"/>
    <mergeCell ref="A22:E22"/>
    <mergeCell ref="F22:L22"/>
    <mergeCell ref="N22:R22"/>
    <mergeCell ref="S22:V22"/>
    <mergeCell ref="W22:Y22"/>
    <mergeCell ref="W20:Y20"/>
    <mergeCell ref="A21:E21"/>
    <mergeCell ref="F21:L21"/>
    <mergeCell ref="N21:R21"/>
    <mergeCell ref="S21:V21"/>
    <mergeCell ref="W21:Y21"/>
    <mergeCell ref="A28:D28"/>
    <mergeCell ref="E28:G28"/>
    <mergeCell ref="H28:I28"/>
    <mergeCell ref="J28:N28"/>
    <mergeCell ref="S28:T28"/>
    <mergeCell ref="U28:Y28"/>
    <mergeCell ref="A27:D27"/>
    <mergeCell ref="E27:G27"/>
    <mergeCell ref="H27:I27"/>
    <mergeCell ref="J27:N27"/>
    <mergeCell ref="S27:T27"/>
    <mergeCell ref="U27:Y27"/>
    <mergeCell ref="S25:T25"/>
    <mergeCell ref="U25:Y25"/>
    <mergeCell ref="A26:D26"/>
    <mergeCell ref="E26:G26"/>
    <mergeCell ref="H26:I26"/>
    <mergeCell ref="J26:N26"/>
    <mergeCell ref="S26:T26"/>
    <mergeCell ref="U26:Y26"/>
    <mergeCell ref="A56:Y56"/>
    <mergeCell ref="A55:R55"/>
    <mergeCell ref="S55:V55"/>
    <mergeCell ref="A32:Y32"/>
    <mergeCell ref="A31:D31"/>
    <mergeCell ref="E31:G31"/>
    <mergeCell ref="H31:I31"/>
    <mergeCell ref="J31:N31"/>
    <mergeCell ref="S31:T31"/>
    <mergeCell ref="U31:Y31"/>
    <mergeCell ref="A30:D30"/>
    <mergeCell ref="E30:G30"/>
    <mergeCell ref="H30:I30"/>
    <mergeCell ref="J30:N30"/>
    <mergeCell ref="S30:T30"/>
    <mergeCell ref="U30:Y30"/>
    <mergeCell ref="A29:D29"/>
    <mergeCell ref="E29:G29"/>
    <mergeCell ref="H29:I29"/>
    <mergeCell ref="J29:N29"/>
    <mergeCell ref="S29:T29"/>
    <mergeCell ref="U29:Y29"/>
    <mergeCell ref="B60:E60"/>
    <mergeCell ref="R60:S60"/>
    <mergeCell ref="T60:U60"/>
    <mergeCell ref="R58:S58"/>
    <mergeCell ref="T58:U58"/>
    <mergeCell ref="V58:W58"/>
    <mergeCell ref="X58:Y58"/>
    <mergeCell ref="B59:E59"/>
    <mergeCell ref="R59:S59"/>
    <mergeCell ref="B58:E58"/>
    <mergeCell ref="X65:Y65"/>
    <mergeCell ref="X66:Y66"/>
    <mergeCell ref="X63:Y63"/>
    <mergeCell ref="X64:Y64"/>
    <mergeCell ref="X62:Y62"/>
    <mergeCell ref="V61:W61"/>
    <mergeCell ref="X61:Y61"/>
    <mergeCell ref="B62:E62"/>
    <mergeCell ref="A73:E73"/>
    <mergeCell ref="F73:P73"/>
    <mergeCell ref="Q73:S73"/>
    <mergeCell ref="T73:U73"/>
    <mergeCell ref="V73:W73"/>
    <mergeCell ref="X73:Y73"/>
    <mergeCell ref="A72:E72"/>
    <mergeCell ref="F72:P72"/>
    <mergeCell ref="Q72:S72"/>
    <mergeCell ref="T72:U72"/>
    <mergeCell ref="V72:W72"/>
    <mergeCell ref="X72:Y72"/>
    <mergeCell ref="A70:Y70"/>
    <mergeCell ref="A71:E71"/>
    <mergeCell ref="F71:P71"/>
    <mergeCell ref="Q71:S71"/>
    <mergeCell ref="T71:U71"/>
    <mergeCell ref="V71:W71"/>
    <mergeCell ref="X71:Y71"/>
    <mergeCell ref="A76:E76"/>
    <mergeCell ref="F76:P76"/>
    <mergeCell ref="Q76:S76"/>
    <mergeCell ref="T76:U76"/>
    <mergeCell ref="V76:W76"/>
    <mergeCell ref="X76:Y76"/>
    <mergeCell ref="A75:E75"/>
    <mergeCell ref="F75:P75"/>
    <mergeCell ref="Q75:S75"/>
    <mergeCell ref="T75:U75"/>
    <mergeCell ref="V75:W75"/>
    <mergeCell ref="X75:Y75"/>
    <mergeCell ref="A74:E74"/>
    <mergeCell ref="F74:P74"/>
    <mergeCell ref="Q74:S74"/>
    <mergeCell ref="T74:U74"/>
    <mergeCell ref="V74:W74"/>
    <mergeCell ref="X74:Y74"/>
    <mergeCell ref="A79:E79"/>
    <mergeCell ref="F79:P79"/>
    <mergeCell ref="Q79:S79"/>
    <mergeCell ref="T79:U79"/>
    <mergeCell ref="V79:W79"/>
    <mergeCell ref="X79:Y79"/>
    <mergeCell ref="A78:E78"/>
    <mergeCell ref="F78:P78"/>
    <mergeCell ref="Q78:S78"/>
    <mergeCell ref="T78:U78"/>
    <mergeCell ref="V78:W78"/>
    <mergeCell ref="X78:Y78"/>
    <mergeCell ref="A77:E77"/>
    <mergeCell ref="F77:P77"/>
    <mergeCell ref="Q77:S77"/>
    <mergeCell ref="T77:U77"/>
    <mergeCell ref="V77:W77"/>
    <mergeCell ref="X77:Y77"/>
    <mergeCell ref="A82:Y82"/>
    <mergeCell ref="A83:Y83"/>
    <mergeCell ref="A84:B84"/>
    <mergeCell ref="C84:Y84"/>
    <mergeCell ref="A85:B85"/>
    <mergeCell ref="C85:Y85"/>
    <mergeCell ref="A81:E81"/>
    <mergeCell ref="F81:P81"/>
    <mergeCell ref="Q81:S81"/>
    <mergeCell ref="T81:U81"/>
    <mergeCell ref="V81:W81"/>
    <mergeCell ref="X81:Y81"/>
    <mergeCell ref="A80:E80"/>
    <mergeCell ref="F80:P80"/>
    <mergeCell ref="Q80:S80"/>
    <mergeCell ref="T80:U80"/>
    <mergeCell ref="V80:W80"/>
    <mergeCell ref="X80:Y80"/>
    <mergeCell ref="A95:B95"/>
    <mergeCell ref="C95:Y95"/>
    <mergeCell ref="A96:B96"/>
    <mergeCell ref="C96:Y96"/>
    <mergeCell ref="A97:B97"/>
    <mergeCell ref="C97:Y97"/>
    <mergeCell ref="A93:Y93"/>
    <mergeCell ref="A94:Y94"/>
    <mergeCell ref="A92:B92"/>
    <mergeCell ref="C92:Y92"/>
    <mergeCell ref="A89:B89"/>
    <mergeCell ref="C89:Y89"/>
    <mergeCell ref="A90:B90"/>
    <mergeCell ref="C90:Y90"/>
    <mergeCell ref="A91:B91"/>
    <mergeCell ref="C91:Y91"/>
    <mergeCell ref="A86:B86"/>
    <mergeCell ref="C86:Y86"/>
    <mergeCell ref="A87:B87"/>
    <mergeCell ref="C87:Y87"/>
    <mergeCell ref="A88:B88"/>
    <mergeCell ref="C88:Y88"/>
    <mergeCell ref="W101:Y101"/>
    <mergeCell ref="A102:E102"/>
    <mergeCell ref="F102:M102"/>
    <mergeCell ref="N102:O102"/>
    <mergeCell ref="P102:Q102"/>
    <mergeCell ref="R102:T102"/>
    <mergeCell ref="U102:V102"/>
    <mergeCell ref="W102:Y102"/>
    <mergeCell ref="A101:E101"/>
    <mergeCell ref="F101:M101"/>
    <mergeCell ref="N101:O101"/>
    <mergeCell ref="P101:Q101"/>
    <mergeCell ref="R101:T101"/>
    <mergeCell ref="U101:V101"/>
    <mergeCell ref="A98:Y98"/>
    <mergeCell ref="A99:Y99"/>
    <mergeCell ref="A100:E100"/>
    <mergeCell ref="F100:M100"/>
    <mergeCell ref="N100:O100"/>
    <mergeCell ref="P100:Q100"/>
    <mergeCell ref="R100:T100"/>
    <mergeCell ref="U100:V100"/>
    <mergeCell ref="W100:Y100"/>
    <mergeCell ref="W105:Y105"/>
    <mergeCell ref="A105:E105"/>
    <mergeCell ref="F105:M105"/>
    <mergeCell ref="N105:O105"/>
    <mergeCell ref="P105:Q105"/>
    <mergeCell ref="R105:T105"/>
    <mergeCell ref="U105:V105"/>
    <mergeCell ref="W103:Y103"/>
    <mergeCell ref="A104:E104"/>
    <mergeCell ref="F104:M104"/>
    <mergeCell ref="N104:O104"/>
    <mergeCell ref="P104:Q104"/>
    <mergeCell ref="R104:T104"/>
    <mergeCell ref="U104:V104"/>
    <mergeCell ref="W104:Y104"/>
    <mergeCell ref="A103:E103"/>
    <mergeCell ref="F103:M103"/>
    <mergeCell ref="N103:O103"/>
    <mergeCell ref="P103:Q103"/>
    <mergeCell ref="R103:T103"/>
    <mergeCell ref="U103:V103"/>
    <mergeCell ref="A111:E111"/>
    <mergeCell ref="P111:T111"/>
    <mergeCell ref="U111:W111"/>
    <mergeCell ref="X111:Y111"/>
    <mergeCell ref="F111:O111"/>
    <mergeCell ref="A110:E110"/>
    <mergeCell ref="P110:T110"/>
    <mergeCell ref="U110:W110"/>
    <mergeCell ref="X110:Y110"/>
    <mergeCell ref="F110:O110"/>
    <mergeCell ref="X108:Y108"/>
    <mergeCell ref="A109:E109"/>
    <mergeCell ref="P109:T109"/>
    <mergeCell ref="U109:W109"/>
    <mergeCell ref="X109:Y109"/>
    <mergeCell ref="F109:O109"/>
    <mergeCell ref="A106:Y106"/>
    <mergeCell ref="A107:Y107"/>
    <mergeCell ref="A108:E108"/>
    <mergeCell ref="P108:T108"/>
    <mergeCell ref="U108:W108"/>
    <mergeCell ref="A114:Y114"/>
    <mergeCell ref="A115:Y115"/>
    <mergeCell ref="A116:D116"/>
    <mergeCell ref="E116:Y116"/>
    <mergeCell ref="C117:D117"/>
    <mergeCell ref="F117:G117"/>
    <mergeCell ref="K117:L117"/>
    <mergeCell ref="M117:N117"/>
    <mergeCell ref="O117:P117"/>
    <mergeCell ref="R117:S117"/>
    <mergeCell ref="A113:E113"/>
    <mergeCell ref="P113:T113"/>
    <mergeCell ref="U113:W113"/>
    <mergeCell ref="X113:Y113"/>
    <mergeCell ref="F113:O113"/>
    <mergeCell ref="A112:E112"/>
    <mergeCell ref="P112:T112"/>
    <mergeCell ref="U112:W112"/>
    <mergeCell ref="X112:Y112"/>
    <mergeCell ref="F112:O112"/>
    <mergeCell ref="A128:B128"/>
    <mergeCell ref="C128:Y128"/>
    <mergeCell ref="A129:B129"/>
    <mergeCell ref="C129:Y129"/>
    <mergeCell ref="A127:B127"/>
    <mergeCell ref="C127:Y127"/>
    <mergeCell ref="C122:Y122"/>
    <mergeCell ref="A122:B122"/>
    <mergeCell ref="A123:B123"/>
    <mergeCell ref="C123:Y123"/>
    <mergeCell ref="T117:U117"/>
    <mergeCell ref="W117:X117"/>
    <mergeCell ref="A118:Y118"/>
    <mergeCell ref="A119:Y119"/>
    <mergeCell ref="A120:Y120"/>
    <mergeCell ref="A121:B121"/>
    <mergeCell ref="C121:Y121"/>
    <mergeCell ref="A142:B142"/>
    <mergeCell ref="C142:N142"/>
    <mergeCell ref="O142:Y142"/>
    <mergeCell ref="A143:B143"/>
    <mergeCell ref="A138:B138"/>
    <mergeCell ref="C138:N138"/>
    <mergeCell ref="O138:Y138"/>
    <mergeCell ref="A135:B135"/>
    <mergeCell ref="A136:B136"/>
    <mergeCell ref="A133:Y133"/>
    <mergeCell ref="A134:Y134"/>
    <mergeCell ref="A137:B137"/>
    <mergeCell ref="C135:N135"/>
    <mergeCell ref="C143:N143"/>
    <mergeCell ref="O143:Y143"/>
    <mergeCell ref="C145:N145"/>
    <mergeCell ref="O145:Y145"/>
    <mergeCell ref="C137:N137"/>
    <mergeCell ref="O137:Y137"/>
    <mergeCell ref="A139:B139"/>
    <mergeCell ref="C139:N139"/>
    <mergeCell ref="O135:Y135"/>
    <mergeCell ref="C136:N136"/>
    <mergeCell ref="O136:Y136"/>
    <mergeCell ref="B149:F149"/>
    <mergeCell ref="G149:M149"/>
    <mergeCell ref="N149:R149"/>
    <mergeCell ref="S149:T149"/>
    <mergeCell ref="U149:V149"/>
    <mergeCell ref="W149:Y149"/>
    <mergeCell ref="A146:Y146"/>
    <mergeCell ref="A147:Y147"/>
    <mergeCell ref="B148:F148"/>
    <mergeCell ref="G148:M148"/>
    <mergeCell ref="N148:R148"/>
    <mergeCell ref="S148:T148"/>
    <mergeCell ref="U148:V148"/>
    <mergeCell ref="W148:Y148"/>
    <mergeCell ref="A144:B144"/>
    <mergeCell ref="C144:N144"/>
    <mergeCell ref="O144:Y144"/>
    <mergeCell ref="A145:B145"/>
    <mergeCell ref="C157:R157"/>
    <mergeCell ref="S155:V155"/>
    <mergeCell ref="W155:Y155"/>
    <mergeCell ref="S156:V156"/>
    <mergeCell ref="W156:Y156"/>
    <mergeCell ref="A152:Y152"/>
    <mergeCell ref="A153:Y153"/>
    <mergeCell ref="S154:V154"/>
    <mergeCell ref="W154:Y154"/>
    <mergeCell ref="B151:F151"/>
    <mergeCell ref="G151:M151"/>
    <mergeCell ref="N151:R151"/>
    <mergeCell ref="S151:T151"/>
    <mergeCell ref="U151:V151"/>
    <mergeCell ref="W151:Y151"/>
    <mergeCell ref="B150:F150"/>
    <mergeCell ref="G150:M150"/>
    <mergeCell ref="N150:R150"/>
    <mergeCell ref="S150:T150"/>
    <mergeCell ref="U150:V150"/>
    <mergeCell ref="W150:Y150"/>
    <mergeCell ref="A168:B168"/>
    <mergeCell ref="C168:Y168"/>
    <mergeCell ref="A169:B169"/>
    <mergeCell ref="C169:Y169"/>
    <mergeCell ref="A164:Y164"/>
    <mergeCell ref="A165:Y165"/>
    <mergeCell ref="A166:B166"/>
    <mergeCell ref="C166:Y166"/>
    <mergeCell ref="A167:B167"/>
    <mergeCell ref="C167:Y167"/>
    <mergeCell ref="A173:B173"/>
    <mergeCell ref="C173:Y173"/>
    <mergeCell ref="A170:B170"/>
    <mergeCell ref="C170:Y170"/>
    <mergeCell ref="S163:V163"/>
    <mergeCell ref="W163:Y163"/>
    <mergeCell ref="S161:V161"/>
    <mergeCell ref="W161:Y161"/>
    <mergeCell ref="S162:V162"/>
    <mergeCell ref="W162:Y162"/>
    <mergeCell ref="A161:B161"/>
    <mergeCell ref="C161:R161"/>
    <mergeCell ref="A206:B206"/>
    <mergeCell ref="C206:Y206"/>
    <mergeCell ref="C203:Y203"/>
    <mergeCell ref="A186:B186"/>
    <mergeCell ref="C186:Y186"/>
    <mergeCell ref="A187:B187"/>
    <mergeCell ref="C187:Y187"/>
    <mergeCell ref="A178:Y178"/>
    <mergeCell ref="A183:B183"/>
    <mergeCell ref="C183:Y183"/>
    <mergeCell ref="A182:B182"/>
    <mergeCell ref="C182:Y182"/>
    <mergeCell ref="A174:B174"/>
    <mergeCell ref="C174:Y174"/>
    <mergeCell ref="A175:B175"/>
    <mergeCell ref="C175:Y175"/>
    <mergeCell ref="A171:B171"/>
    <mergeCell ref="C171:Y171"/>
    <mergeCell ref="A172:B172"/>
    <mergeCell ref="C172:Y172"/>
    <mergeCell ref="A204:B204"/>
    <mergeCell ref="C204:Y204"/>
    <mergeCell ref="A205:B205"/>
    <mergeCell ref="C205:Y205"/>
    <mergeCell ref="A200:Y200"/>
    <mergeCell ref="A202:B202"/>
    <mergeCell ref="C202:Y202"/>
    <mergeCell ref="A203:B203"/>
    <mergeCell ref="A194:Y194"/>
    <mergeCell ref="A195:Y195"/>
    <mergeCell ref="A196:Y196"/>
    <mergeCell ref="A197:Y197"/>
    <mergeCell ref="A198:Y198"/>
    <mergeCell ref="A199:Y199"/>
    <mergeCell ref="A190:Y190"/>
    <mergeCell ref="A191:Y191"/>
    <mergeCell ref="A192:Y192"/>
    <mergeCell ref="A193:Y193"/>
    <mergeCell ref="A217:Y217"/>
    <mergeCell ref="A218:M218"/>
    <mergeCell ref="N218:Y218"/>
    <mergeCell ref="A219:Y219"/>
    <mergeCell ref="A220:Y220"/>
    <mergeCell ref="A221:Y221"/>
    <mergeCell ref="A215:Y215"/>
    <mergeCell ref="A216:Y216"/>
    <mergeCell ref="A213:B213"/>
    <mergeCell ref="C213:Y213"/>
    <mergeCell ref="A214:B214"/>
    <mergeCell ref="C214:Y214"/>
    <mergeCell ref="A212:B212"/>
    <mergeCell ref="C212:Y212"/>
    <mergeCell ref="A207:B207"/>
    <mergeCell ref="C207:Y207"/>
    <mergeCell ref="A208:B208"/>
    <mergeCell ref="C208:Y208"/>
    <mergeCell ref="A233:Y233"/>
    <mergeCell ref="A234:D234"/>
    <mergeCell ref="E234:F234"/>
    <mergeCell ref="G234:K234"/>
    <mergeCell ref="L234:O234"/>
    <mergeCell ref="P234:S234"/>
    <mergeCell ref="T234:W234"/>
    <mergeCell ref="X234:Y234"/>
    <mergeCell ref="A232:Y232"/>
    <mergeCell ref="A228:Y228"/>
    <mergeCell ref="A230:Y230"/>
    <mergeCell ref="A231:Y231"/>
    <mergeCell ref="A229:Y229"/>
    <mergeCell ref="A222:Y222"/>
    <mergeCell ref="A223:Y223"/>
    <mergeCell ref="A224:Y224"/>
    <mergeCell ref="A225:Y225"/>
    <mergeCell ref="A226:Y226"/>
    <mergeCell ref="A227:Y227"/>
    <mergeCell ref="X237:Y237"/>
    <mergeCell ref="A238:D238"/>
    <mergeCell ref="E238:F238"/>
    <mergeCell ref="G238:K238"/>
    <mergeCell ref="L238:O238"/>
    <mergeCell ref="P238:S238"/>
    <mergeCell ref="T238:W238"/>
    <mergeCell ref="X238:Y238"/>
    <mergeCell ref="A237:D237"/>
    <mergeCell ref="E237:F237"/>
    <mergeCell ref="G237:K237"/>
    <mergeCell ref="L237:O237"/>
    <mergeCell ref="P237:S237"/>
    <mergeCell ref="T237:W237"/>
    <mergeCell ref="X235:Y235"/>
    <mergeCell ref="A236:D236"/>
    <mergeCell ref="E236:F236"/>
    <mergeCell ref="G236:K236"/>
    <mergeCell ref="L236:O236"/>
    <mergeCell ref="P236:S236"/>
    <mergeCell ref="T236:W236"/>
    <mergeCell ref="X236:Y236"/>
    <mergeCell ref="A235:D235"/>
    <mergeCell ref="E235:F235"/>
    <mergeCell ref="G235:K235"/>
    <mergeCell ref="L235:O235"/>
    <mergeCell ref="P235:S235"/>
    <mergeCell ref="T235:W235"/>
    <mergeCell ref="X241:Y241"/>
    <mergeCell ref="A242:D242"/>
    <mergeCell ref="E242:F242"/>
    <mergeCell ref="G242:K242"/>
    <mergeCell ref="L242:O242"/>
    <mergeCell ref="P242:S242"/>
    <mergeCell ref="T242:W242"/>
    <mergeCell ref="X242:Y242"/>
    <mergeCell ref="A241:D241"/>
    <mergeCell ref="E241:F241"/>
    <mergeCell ref="G241:K241"/>
    <mergeCell ref="L241:O241"/>
    <mergeCell ref="P241:S241"/>
    <mergeCell ref="T241:W241"/>
    <mergeCell ref="X239:Y239"/>
    <mergeCell ref="A240:D240"/>
    <mergeCell ref="E240:F240"/>
    <mergeCell ref="G240:K240"/>
    <mergeCell ref="L240:O240"/>
    <mergeCell ref="P240:S240"/>
    <mergeCell ref="T240:W240"/>
    <mergeCell ref="X240:Y240"/>
    <mergeCell ref="A239:D239"/>
    <mergeCell ref="E239:F239"/>
    <mergeCell ref="G239:K239"/>
    <mergeCell ref="L239:O239"/>
    <mergeCell ref="P239:S239"/>
    <mergeCell ref="T239:W239"/>
    <mergeCell ref="A249:D249"/>
    <mergeCell ref="E249:F249"/>
    <mergeCell ref="G249:K249"/>
    <mergeCell ref="L249:O249"/>
    <mergeCell ref="P249:S249"/>
    <mergeCell ref="T249:Y249"/>
    <mergeCell ref="A246:Y246"/>
    <mergeCell ref="A247:Y247"/>
    <mergeCell ref="A248:D248"/>
    <mergeCell ref="E248:F248"/>
    <mergeCell ref="G248:K248"/>
    <mergeCell ref="L248:O248"/>
    <mergeCell ref="P248:S248"/>
    <mergeCell ref="T248:Y248"/>
    <mergeCell ref="T254:Y254"/>
    <mergeCell ref="X243:Y243"/>
    <mergeCell ref="A245:D245"/>
    <mergeCell ref="E245:F245"/>
    <mergeCell ref="G245:K245"/>
    <mergeCell ref="L245:O245"/>
    <mergeCell ref="P245:S245"/>
    <mergeCell ref="T245:W245"/>
    <mergeCell ref="X245:Y245"/>
    <mergeCell ref="A244:D244"/>
    <mergeCell ref="E244:F244"/>
    <mergeCell ref="A243:D243"/>
    <mergeCell ref="E243:F243"/>
    <mergeCell ref="G243:K243"/>
    <mergeCell ref="L243:O243"/>
    <mergeCell ref="P243:S243"/>
    <mergeCell ref="T243:W243"/>
    <mergeCell ref="A252:D252"/>
    <mergeCell ref="E252:F252"/>
    <mergeCell ref="G252:K252"/>
    <mergeCell ref="L252:O252"/>
    <mergeCell ref="P252:S252"/>
    <mergeCell ref="T252:Y252"/>
    <mergeCell ref="A251:D251"/>
    <mergeCell ref="E251:F251"/>
    <mergeCell ref="G251:K251"/>
    <mergeCell ref="L251:O251"/>
    <mergeCell ref="P251:S251"/>
    <mergeCell ref="T251:Y251"/>
    <mergeCell ref="A250:D250"/>
    <mergeCell ref="E250:F250"/>
    <mergeCell ref="G250:K250"/>
    <mergeCell ref="L250:O250"/>
    <mergeCell ref="P250:S250"/>
    <mergeCell ref="T250:Y250"/>
    <mergeCell ref="A256:D256"/>
    <mergeCell ref="E256:F256"/>
    <mergeCell ref="G256:K256"/>
    <mergeCell ref="L256:O256"/>
    <mergeCell ref="P256:S256"/>
    <mergeCell ref="T256:Y256"/>
    <mergeCell ref="A255:D255"/>
    <mergeCell ref="E255:F255"/>
    <mergeCell ref="G255:K255"/>
    <mergeCell ref="L255:O255"/>
    <mergeCell ref="P255:S255"/>
    <mergeCell ref="T255:Y255"/>
    <mergeCell ref="A253:D253"/>
    <mergeCell ref="E253:F253"/>
    <mergeCell ref="G253:K253"/>
    <mergeCell ref="L253:O253"/>
    <mergeCell ref="P253:S253"/>
    <mergeCell ref="T253:Y253"/>
    <mergeCell ref="D268:H268"/>
    <mergeCell ref="I268:R268"/>
    <mergeCell ref="S268:V268"/>
    <mergeCell ref="I265:R265"/>
    <mergeCell ref="I266:R266"/>
    <mergeCell ref="I263:R263"/>
    <mergeCell ref="A260:Y260"/>
    <mergeCell ref="A261:E261"/>
    <mergeCell ref="N261:T261"/>
    <mergeCell ref="U261:V261"/>
    <mergeCell ref="X261:Y261"/>
    <mergeCell ref="I262:R262"/>
    <mergeCell ref="A259:D259"/>
    <mergeCell ref="E259:F259"/>
    <mergeCell ref="G259:K259"/>
    <mergeCell ref="L259:O259"/>
    <mergeCell ref="P259:S259"/>
    <mergeCell ref="T259:Y259"/>
    <mergeCell ref="I296:R296"/>
    <mergeCell ref="S297:V297"/>
    <mergeCell ref="D297:H297"/>
    <mergeCell ref="I288:R288"/>
    <mergeCell ref="D286:H286"/>
    <mergeCell ref="S286:V286"/>
    <mergeCell ref="I281:R281"/>
    <mergeCell ref="I282:R282"/>
    <mergeCell ref="I279:R279"/>
    <mergeCell ref="D279:H279"/>
    <mergeCell ref="S279:V279"/>
    <mergeCell ref="D280:H280"/>
    <mergeCell ref="I280:R280"/>
    <mergeCell ref="I277:R277"/>
    <mergeCell ref="I278:R278"/>
    <mergeCell ref="I275:R275"/>
    <mergeCell ref="I276:R276"/>
    <mergeCell ref="F7:T7"/>
    <mergeCell ref="A7:E7"/>
    <mergeCell ref="U7:Y7"/>
    <mergeCell ref="D34:H34"/>
    <mergeCell ref="S34:V34"/>
    <mergeCell ref="A309:Y309"/>
    <mergeCell ref="A310:Y334"/>
    <mergeCell ref="A308:Y308"/>
    <mergeCell ref="I305:R305"/>
    <mergeCell ref="I306:R306"/>
    <mergeCell ref="I303:R303"/>
    <mergeCell ref="I304:R304"/>
    <mergeCell ref="I301:R301"/>
    <mergeCell ref="I302:R302"/>
    <mergeCell ref="I299:R299"/>
    <mergeCell ref="I300:R300"/>
    <mergeCell ref="I297:R297"/>
    <mergeCell ref="I298:R298"/>
    <mergeCell ref="I295:R295"/>
    <mergeCell ref="D295:H295"/>
    <mergeCell ref="S295:V295"/>
    <mergeCell ref="D296:H296"/>
    <mergeCell ref="S296:V296"/>
    <mergeCell ref="I293:R293"/>
    <mergeCell ref="I294:R294"/>
    <mergeCell ref="I291:R291"/>
    <mergeCell ref="I292:R292"/>
    <mergeCell ref="I289:R289"/>
    <mergeCell ref="I290:R290"/>
    <mergeCell ref="I287:R287"/>
    <mergeCell ref="D287:H287"/>
    <mergeCell ref="S287:V287"/>
    <mergeCell ref="D39:H39"/>
    <mergeCell ref="I39:R39"/>
    <mergeCell ref="S39:V39"/>
    <mergeCell ref="D40:H40"/>
    <mergeCell ref="I40:R40"/>
    <mergeCell ref="S40:V40"/>
    <mergeCell ref="D37:H37"/>
    <mergeCell ref="I37:R37"/>
    <mergeCell ref="S37:V37"/>
    <mergeCell ref="D38:H38"/>
    <mergeCell ref="I38:R38"/>
    <mergeCell ref="S38:V38"/>
    <mergeCell ref="I34:R34"/>
    <mergeCell ref="D35:H35"/>
    <mergeCell ref="I35:R35"/>
    <mergeCell ref="S35:V35"/>
    <mergeCell ref="D36:H36"/>
    <mergeCell ref="I36:R36"/>
    <mergeCell ref="S36:V36"/>
    <mergeCell ref="D45:H45"/>
    <mergeCell ref="I45:R45"/>
    <mergeCell ref="S45:V45"/>
    <mergeCell ref="D46:H46"/>
    <mergeCell ref="I46:R46"/>
    <mergeCell ref="S46:V46"/>
    <mergeCell ref="D43:H43"/>
    <mergeCell ref="I43:R43"/>
    <mergeCell ref="S43:V43"/>
    <mergeCell ref="D44:H44"/>
    <mergeCell ref="I44:R44"/>
    <mergeCell ref="S44:V44"/>
    <mergeCell ref="D41:H41"/>
    <mergeCell ref="I41:R41"/>
    <mergeCell ref="S41:V41"/>
    <mergeCell ref="D42:H42"/>
    <mergeCell ref="I42:R42"/>
    <mergeCell ref="S42:V42"/>
    <mergeCell ref="D51:H51"/>
    <mergeCell ref="I51:R51"/>
    <mergeCell ref="S51:V51"/>
    <mergeCell ref="D52:H52"/>
    <mergeCell ref="I52:R52"/>
    <mergeCell ref="S52:V52"/>
    <mergeCell ref="D49:H49"/>
    <mergeCell ref="I49:R49"/>
    <mergeCell ref="S49:V49"/>
    <mergeCell ref="D50:H50"/>
    <mergeCell ref="I50:R50"/>
    <mergeCell ref="S50:V50"/>
    <mergeCell ref="D47:H47"/>
    <mergeCell ref="I47:R47"/>
    <mergeCell ref="S47:V47"/>
    <mergeCell ref="D48:H48"/>
    <mergeCell ref="I48:R48"/>
    <mergeCell ref="S48:V48"/>
    <mergeCell ref="R62:S62"/>
    <mergeCell ref="T62:U62"/>
    <mergeCell ref="V62:W62"/>
    <mergeCell ref="F62:I62"/>
    <mergeCell ref="J62:K62"/>
    <mergeCell ref="L62:N62"/>
    <mergeCell ref="O62:Q62"/>
    <mergeCell ref="A69:Y69"/>
    <mergeCell ref="B61:E61"/>
    <mergeCell ref="R61:S61"/>
    <mergeCell ref="T61:U61"/>
    <mergeCell ref="D53:H53"/>
    <mergeCell ref="I53:R53"/>
    <mergeCell ref="S53:V53"/>
    <mergeCell ref="D54:H54"/>
    <mergeCell ref="I54:R54"/>
    <mergeCell ref="S54:V54"/>
    <mergeCell ref="T68:U68"/>
    <mergeCell ref="V68:W68"/>
    <mergeCell ref="X68:Y68"/>
    <mergeCell ref="T67:U67"/>
    <mergeCell ref="V67:W67"/>
    <mergeCell ref="X67:Y67"/>
    <mergeCell ref="B67:E67"/>
    <mergeCell ref="R67:S67"/>
    <mergeCell ref="B68:E68"/>
    <mergeCell ref="R68:S68"/>
    <mergeCell ref="V60:W60"/>
    <mergeCell ref="X60:Y60"/>
    <mergeCell ref="T59:U59"/>
    <mergeCell ref="V59:W59"/>
    <mergeCell ref="X59:Y59"/>
    <mergeCell ref="T65:U65"/>
    <mergeCell ref="V65:W65"/>
    <mergeCell ref="B66:E66"/>
    <mergeCell ref="R66:S66"/>
    <mergeCell ref="T66:U66"/>
    <mergeCell ref="V66:W66"/>
    <mergeCell ref="B65:E65"/>
    <mergeCell ref="R65:S65"/>
    <mergeCell ref="T63:U63"/>
    <mergeCell ref="V63:W63"/>
    <mergeCell ref="B64:E64"/>
    <mergeCell ref="R64:S64"/>
    <mergeCell ref="T64:U64"/>
    <mergeCell ref="V64:W64"/>
    <mergeCell ref="B63:E63"/>
    <mergeCell ref="R63:S63"/>
    <mergeCell ref="F63:I63"/>
    <mergeCell ref="J63:K63"/>
    <mergeCell ref="L63:N63"/>
    <mergeCell ref="O63:Q63"/>
    <mergeCell ref="F65:I65"/>
    <mergeCell ref="J65:K65"/>
    <mergeCell ref="L65:N65"/>
    <mergeCell ref="O65:Q65"/>
    <mergeCell ref="F60:I60"/>
    <mergeCell ref="J60:K60"/>
    <mergeCell ref="L60:N60"/>
    <mergeCell ref="O60:Q60"/>
    <mergeCell ref="F61:I61"/>
    <mergeCell ref="J61:K61"/>
    <mergeCell ref="L61:N61"/>
    <mergeCell ref="O61:Q61"/>
    <mergeCell ref="J58:K58"/>
    <mergeCell ref="L58:N58"/>
    <mergeCell ref="O58:Q58"/>
    <mergeCell ref="F58:I58"/>
    <mergeCell ref="F59:I59"/>
    <mergeCell ref="J59:K59"/>
    <mergeCell ref="L59:N59"/>
    <mergeCell ref="O59:Q59"/>
    <mergeCell ref="A130:B130"/>
    <mergeCell ref="C130:Y130"/>
    <mergeCell ref="A131:B131"/>
    <mergeCell ref="C131:Y131"/>
    <mergeCell ref="A132:B132"/>
    <mergeCell ref="C132:Y132"/>
    <mergeCell ref="A124:B124"/>
    <mergeCell ref="C124:Y124"/>
    <mergeCell ref="A125:B125"/>
    <mergeCell ref="C125:Y125"/>
    <mergeCell ref="A126:B126"/>
    <mergeCell ref="C126:Y126"/>
    <mergeCell ref="W19:Y19"/>
    <mergeCell ref="F108:O108"/>
    <mergeCell ref="A57:Y57"/>
    <mergeCell ref="A33:Y33"/>
    <mergeCell ref="F68:I68"/>
    <mergeCell ref="J68:K68"/>
    <mergeCell ref="L68:N68"/>
    <mergeCell ref="O68:Q68"/>
    <mergeCell ref="F66:I66"/>
    <mergeCell ref="J66:K66"/>
    <mergeCell ref="L66:N66"/>
    <mergeCell ref="O66:Q66"/>
    <mergeCell ref="F67:I67"/>
    <mergeCell ref="J67:K67"/>
    <mergeCell ref="L67:N67"/>
    <mergeCell ref="O67:Q67"/>
    <mergeCell ref="F64:I64"/>
    <mergeCell ref="J64:K64"/>
    <mergeCell ref="L64:N64"/>
    <mergeCell ref="O64:Q64"/>
    <mergeCell ref="A162:B162"/>
    <mergeCell ref="C162:R162"/>
    <mergeCell ref="A163:B163"/>
    <mergeCell ref="C163:R163"/>
    <mergeCell ref="A158:B158"/>
    <mergeCell ref="C158:R158"/>
    <mergeCell ref="A159:B159"/>
    <mergeCell ref="C159:R159"/>
    <mergeCell ref="A160:B160"/>
    <mergeCell ref="C160:R160"/>
    <mergeCell ref="A154:B154"/>
    <mergeCell ref="C154:R154"/>
    <mergeCell ref="A155:B155"/>
    <mergeCell ref="C155:R155"/>
    <mergeCell ref="A156:B156"/>
    <mergeCell ref="C156:R156"/>
    <mergeCell ref="O139:Y139"/>
    <mergeCell ref="A140:B140"/>
    <mergeCell ref="C140:N140"/>
    <mergeCell ref="O140:Y140"/>
    <mergeCell ref="A141:B141"/>
    <mergeCell ref="C141:N141"/>
    <mergeCell ref="O141:Y141"/>
    <mergeCell ref="S159:V159"/>
    <mergeCell ref="W159:Y159"/>
    <mergeCell ref="S160:V160"/>
    <mergeCell ref="W160:Y160"/>
    <mergeCell ref="S157:V157"/>
    <mergeCell ref="W157:Y157"/>
    <mergeCell ref="S158:V158"/>
    <mergeCell ref="W158:Y158"/>
    <mergeCell ref="A157:B157"/>
    <mergeCell ref="A188:B188"/>
    <mergeCell ref="C188:Y188"/>
    <mergeCell ref="A189:B189"/>
    <mergeCell ref="C189:Y189"/>
    <mergeCell ref="A201:B201"/>
    <mergeCell ref="C201:Y201"/>
    <mergeCell ref="A176:B176"/>
    <mergeCell ref="C176:Y176"/>
    <mergeCell ref="A177:Y177"/>
    <mergeCell ref="A184:B184"/>
    <mergeCell ref="C184:Y184"/>
    <mergeCell ref="A185:B185"/>
    <mergeCell ref="C185:Y185"/>
    <mergeCell ref="A179:B179"/>
    <mergeCell ref="C179:Y179"/>
    <mergeCell ref="A180:B180"/>
    <mergeCell ref="C180:Y180"/>
    <mergeCell ref="A181:B181"/>
    <mergeCell ref="C181:Y181"/>
    <mergeCell ref="D265:H265"/>
    <mergeCell ref="S265:V265"/>
    <mergeCell ref="D266:H266"/>
    <mergeCell ref="S266:V266"/>
    <mergeCell ref="D267:H267"/>
    <mergeCell ref="S267:V267"/>
    <mergeCell ref="D262:H262"/>
    <mergeCell ref="S262:V262"/>
    <mergeCell ref="D263:H263"/>
    <mergeCell ref="S263:V263"/>
    <mergeCell ref="D264:H264"/>
    <mergeCell ref="I264:R264"/>
    <mergeCell ref="S264:V264"/>
    <mergeCell ref="A209:B209"/>
    <mergeCell ref="C209:Y209"/>
    <mergeCell ref="A210:B210"/>
    <mergeCell ref="C210:Y210"/>
    <mergeCell ref="A211:B211"/>
    <mergeCell ref="C211:Y211"/>
    <mergeCell ref="I267:R267"/>
    <mergeCell ref="A258:D258"/>
    <mergeCell ref="E258:F258"/>
    <mergeCell ref="G258:K258"/>
    <mergeCell ref="L258:O258"/>
    <mergeCell ref="P258:S258"/>
    <mergeCell ref="T258:Y258"/>
    <mergeCell ref="A257:D257"/>
    <mergeCell ref="E257:F257"/>
    <mergeCell ref="G257:K257"/>
    <mergeCell ref="L257:O257"/>
    <mergeCell ref="P257:S257"/>
    <mergeCell ref="T257:Y257"/>
    <mergeCell ref="D276:H276"/>
    <mergeCell ref="S276:V276"/>
    <mergeCell ref="D277:H277"/>
    <mergeCell ref="S277:V277"/>
    <mergeCell ref="D278:H278"/>
    <mergeCell ref="S278:V278"/>
    <mergeCell ref="D273:H273"/>
    <mergeCell ref="S273:V273"/>
    <mergeCell ref="D274:H274"/>
    <mergeCell ref="S274:V274"/>
    <mergeCell ref="D275:H275"/>
    <mergeCell ref="S275:V275"/>
    <mergeCell ref="D269:H269"/>
    <mergeCell ref="S269:V269"/>
    <mergeCell ref="D270:H270"/>
    <mergeCell ref="S270:V270"/>
    <mergeCell ref="D271:H271"/>
    <mergeCell ref="S271:V271"/>
    <mergeCell ref="I273:R273"/>
    <mergeCell ref="I274:R274"/>
    <mergeCell ref="I271:R271"/>
    <mergeCell ref="D272:H272"/>
    <mergeCell ref="I272:R272"/>
    <mergeCell ref="S272:V272"/>
    <mergeCell ref="I269:R269"/>
    <mergeCell ref="I270:R270"/>
    <mergeCell ref="D293:H293"/>
    <mergeCell ref="S293:V293"/>
    <mergeCell ref="D294:H294"/>
    <mergeCell ref="S294:V294"/>
    <mergeCell ref="D289:H289"/>
    <mergeCell ref="S289:V289"/>
    <mergeCell ref="D290:H290"/>
    <mergeCell ref="S290:V290"/>
    <mergeCell ref="D291:H291"/>
    <mergeCell ref="S291:V291"/>
    <mergeCell ref="S280:V280"/>
    <mergeCell ref="D281:H281"/>
    <mergeCell ref="S281:V281"/>
    <mergeCell ref="D282:H282"/>
    <mergeCell ref="S282:V282"/>
    <mergeCell ref="A283:R283"/>
    <mergeCell ref="S283:V283"/>
    <mergeCell ref="D288:H288"/>
    <mergeCell ref="S288:V288"/>
    <mergeCell ref="A284:Y284"/>
    <mergeCell ref="A285:E285"/>
    <mergeCell ref="N285:T285"/>
    <mergeCell ref="U285:V285"/>
    <mergeCell ref="X285:Y285"/>
    <mergeCell ref="I286:R286"/>
    <mergeCell ref="G244:K244"/>
    <mergeCell ref="L244:O244"/>
    <mergeCell ref="P244:S244"/>
    <mergeCell ref="T244:W244"/>
    <mergeCell ref="X244:Y244"/>
    <mergeCell ref="A254:D254"/>
    <mergeCell ref="E254:F254"/>
    <mergeCell ref="G254:K254"/>
    <mergeCell ref="L254:O254"/>
    <mergeCell ref="P254:S254"/>
    <mergeCell ref="A307:R307"/>
    <mergeCell ref="S307:V307"/>
    <mergeCell ref="D304:H304"/>
    <mergeCell ref="S304:V304"/>
    <mergeCell ref="D305:H305"/>
    <mergeCell ref="S305:V305"/>
    <mergeCell ref="D306:H306"/>
    <mergeCell ref="S306:V306"/>
    <mergeCell ref="D301:H301"/>
    <mergeCell ref="S301:V301"/>
    <mergeCell ref="D302:H302"/>
    <mergeCell ref="S302:V302"/>
    <mergeCell ref="D303:H303"/>
    <mergeCell ref="S303:V303"/>
    <mergeCell ref="D298:H298"/>
    <mergeCell ref="S298:V298"/>
    <mergeCell ref="D299:H299"/>
    <mergeCell ref="S299:V299"/>
    <mergeCell ref="D300:H300"/>
    <mergeCell ref="S300:V300"/>
    <mergeCell ref="D292:H292"/>
    <mergeCell ref="S292:V292"/>
  </mergeCells>
  <phoneticPr fontId="29" type="noConversion"/>
  <pageMargins left="0.32" right="0.32666666666666666" top="0.39370078740157483" bottom="0.78740157480314965" header="0.31496062992125984" footer="0.31496062992125984"/>
  <pageSetup paperSize="9" scale="80" fitToHeight="0" orientation="portrait" horizontalDpi="300" verticalDpi="300" r:id="rId1"/>
  <headerFoot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CC77-003C-4737-B595-6729F9DFEF49}">
  <sheetPr>
    <pageSetUpPr fitToPage="1"/>
  </sheetPr>
  <dimension ref="A1:R53"/>
  <sheetViews>
    <sheetView zoomScale="110" zoomScaleNormal="110" workbookViewId="0">
      <selection activeCell="C4" sqref="C4:E4"/>
    </sheetView>
  </sheetViews>
  <sheetFormatPr defaultRowHeight="11.4" customHeight="1" x14ac:dyDescent="0.3"/>
  <cols>
    <col min="1" max="2" width="8.5546875" style="29" customWidth="1"/>
    <col min="3" max="4" width="8.5546875" style="58" customWidth="1"/>
    <col min="5" max="8" width="8.5546875" style="29" customWidth="1"/>
    <col min="9" max="9" width="1.44140625" style="53" customWidth="1"/>
    <col min="10" max="17" width="8.5546875" style="29" customWidth="1"/>
    <col min="18" max="18" width="8.88671875" style="29"/>
  </cols>
  <sheetData>
    <row r="1" spans="1:17" s="29" customFormat="1" ht="13.2" customHeight="1" x14ac:dyDescent="0.3">
      <c r="A1" s="269" t="s">
        <v>95</v>
      </c>
      <c r="B1" s="270"/>
      <c r="C1" s="270"/>
      <c r="D1" s="270"/>
      <c r="E1" s="270"/>
      <c r="F1" s="270"/>
      <c r="G1" s="270"/>
      <c r="H1" s="270"/>
      <c r="I1" s="60"/>
      <c r="J1" s="61"/>
      <c r="K1" s="61"/>
      <c r="L1" s="61"/>
      <c r="M1" s="61"/>
      <c r="N1" s="61"/>
      <c r="O1" s="61"/>
      <c r="P1" s="61"/>
      <c r="Q1" s="62"/>
    </row>
    <row r="2" spans="1:17" ht="11.4" customHeight="1" x14ac:dyDescent="0.3">
      <c r="A2" s="259" t="s">
        <v>96</v>
      </c>
      <c r="B2" s="259"/>
      <c r="C2" s="263">
        <f>CALLSHEET!J8</f>
        <v>43709</v>
      </c>
      <c r="D2" s="263"/>
      <c r="E2" s="263"/>
      <c r="F2" s="42" t="s">
        <v>97</v>
      </c>
      <c r="G2" s="268">
        <f>CALLSHEET!E28</f>
        <v>0.33333333333333331</v>
      </c>
      <c r="H2" s="268"/>
      <c r="I2" s="43"/>
      <c r="J2" s="44" t="s">
        <v>54</v>
      </c>
      <c r="K2" s="262"/>
      <c r="L2" s="262"/>
      <c r="M2" s="262"/>
      <c r="N2" s="262"/>
      <c r="O2" s="262"/>
      <c r="P2" s="262"/>
      <c r="Q2" s="262"/>
    </row>
    <row r="3" spans="1:17" ht="11.4" customHeight="1" x14ac:dyDescent="0.3">
      <c r="A3" s="259" t="s">
        <v>98</v>
      </c>
      <c r="B3" s="259"/>
      <c r="C3" s="264">
        <f>CALLSHEET!H8</f>
        <v>1</v>
      </c>
      <c r="D3" s="264"/>
      <c r="E3" s="264"/>
      <c r="F3" s="42" t="s">
        <v>99</v>
      </c>
      <c r="G3" s="267"/>
      <c r="H3" s="267"/>
      <c r="I3" s="43"/>
      <c r="J3" s="45"/>
      <c r="K3" s="262"/>
      <c r="L3" s="262"/>
      <c r="M3" s="262"/>
      <c r="N3" s="262"/>
      <c r="O3" s="262"/>
      <c r="P3" s="262"/>
      <c r="Q3" s="262"/>
    </row>
    <row r="4" spans="1:17" ht="11.4" customHeight="1" x14ac:dyDescent="0.3">
      <c r="A4" s="259" t="s">
        <v>100</v>
      </c>
      <c r="B4" s="259"/>
      <c r="C4" s="265"/>
      <c r="D4" s="265"/>
      <c r="E4" s="265"/>
      <c r="F4" s="42" t="s">
        <v>101</v>
      </c>
      <c r="G4" s="267"/>
      <c r="H4" s="267"/>
      <c r="I4" s="43"/>
      <c r="J4" s="45"/>
      <c r="K4" s="262"/>
      <c r="L4" s="262"/>
      <c r="M4" s="262"/>
      <c r="N4" s="262"/>
      <c r="O4" s="262"/>
      <c r="P4" s="262"/>
      <c r="Q4" s="262"/>
    </row>
    <row r="5" spans="1:17" ht="11.4" customHeight="1" x14ac:dyDescent="0.3">
      <c r="A5" s="259"/>
      <c r="B5" s="259"/>
      <c r="C5" s="264"/>
      <c r="D5" s="264"/>
      <c r="E5" s="264"/>
      <c r="F5" s="42" t="s">
        <v>141</v>
      </c>
      <c r="G5" s="268">
        <f>CALLSHEET!E31</f>
        <v>0.75</v>
      </c>
      <c r="H5" s="268"/>
      <c r="I5" s="43"/>
      <c r="J5" s="45"/>
      <c r="K5" s="262"/>
      <c r="L5" s="262"/>
      <c r="M5" s="262"/>
      <c r="N5" s="262"/>
      <c r="O5" s="262"/>
      <c r="P5" s="262"/>
      <c r="Q5" s="262"/>
    </row>
    <row r="6" spans="1:17" ht="11.4" customHeight="1" x14ac:dyDescent="0.3">
      <c r="A6" s="259"/>
      <c r="B6" s="259"/>
      <c r="C6" s="264"/>
      <c r="D6" s="264"/>
      <c r="E6" s="264"/>
      <c r="F6" s="42" t="s">
        <v>102</v>
      </c>
      <c r="G6" s="267"/>
      <c r="H6" s="267"/>
      <c r="I6" s="43"/>
      <c r="J6" s="45"/>
      <c r="K6" s="262"/>
      <c r="L6" s="262"/>
      <c r="M6" s="262"/>
      <c r="N6" s="262"/>
      <c r="O6" s="262"/>
      <c r="P6" s="262"/>
      <c r="Q6" s="262"/>
    </row>
    <row r="7" spans="1:17" s="29" customFormat="1" ht="6" customHeight="1" x14ac:dyDescent="0.3">
      <c r="A7" s="266"/>
      <c r="B7" s="266"/>
      <c r="C7" s="266"/>
      <c r="D7" s="266"/>
      <c r="E7" s="266"/>
      <c r="F7" s="266"/>
      <c r="G7" s="266"/>
      <c r="H7" s="266"/>
      <c r="I7" s="40"/>
      <c r="J7" s="252"/>
      <c r="K7" s="252"/>
      <c r="L7" s="252"/>
      <c r="M7" s="252"/>
      <c r="N7" s="252"/>
      <c r="O7" s="252"/>
      <c r="P7" s="252"/>
      <c r="Q7" s="252"/>
    </row>
    <row r="8" spans="1:17" ht="11.4" customHeight="1" x14ac:dyDescent="0.3">
      <c r="A8" s="271" t="s">
        <v>34</v>
      </c>
      <c r="B8" s="272"/>
      <c r="C8" s="272"/>
      <c r="D8" s="272"/>
      <c r="E8" s="272"/>
      <c r="F8" s="272"/>
      <c r="G8" s="272"/>
      <c r="H8" s="273"/>
      <c r="I8" s="41"/>
      <c r="J8" s="271" t="s">
        <v>142</v>
      </c>
      <c r="K8" s="272"/>
      <c r="L8" s="272"/>
      <c r="M8" s="272"/>
      <c r="N8" s="272"/>
      <c r="O8" s="272"/>
      <c r="P8" s="272"/>
      <c r="Q8" s="273"/>
    </row>
    <row r="9" spans="1:17" ht="11.4" customHeight="1" x14ac:dyDescent="0.3">
      <c r="A9" s="46" t="s">
        <v>41</v>
      </c>
      <c r="B9" s="260" t="s">
        <v>42</v>
      </c>
      <c r="C9" s="260"/>
      <c r="D9" s="260" t="s">
        <v>3</v>
      </c>
      <c r="E9" s="260"/>
      <c r="F9" s="47" t="s">
        <v>46</v>
      </c>
      <c r="G9" s="47" t="s">
        <v>103</v>
      </c>
      <c r="H9" s="47" t="s">
        <v>104</v>
      </c>
      <c r="I9" s="48"/>
      <c r="J9" s="260" t="s">
        <v>42</v>
      </c>
      <c r="K9" s="260"/>
      <c r="L9" s="260"/>
      <c r="M9" s="47" t="s">
        <v>46</v>
      </c>
      <c r="N9" s="47" t="s">
        <v>103</v>
      </c>
      <c r="O9" s="47" t="s">
        <v>104</v>
      </c>
      <c r="P9" s="260" t="s">
        <v>143</v>
      </c>
      <c r="Q9" s="260"/>
    </row>
    <row r="10" spans="1:17" ht="11.4" customHeight="1" x14ac:dyDescent="0.3">
      <c r="A10" s="40" t="str">
        <f>IF(CALLSHEET!A59="","",CALLSHEET!A59)</f>
        <v/>
      </c>
      <c r="B10" s="253" t="str">
        <f>IF(CALLSHEET!B59="","",CALLSHEET!B59)</f>
        <v/>
      </c>
      <c r="C10" s="253"/>
      <c r="D10" s="250" t="str">
        <f>IF(CALLSHEET!F59="","",CALLSHEET!F59)</f>
        <v/>
      </c>
      <c r="E10" s="250"/>
      <c r="F10" s="41" t="str">
        <f>IF(CALLSHEET!R59="","",CALLSHEET!R59)</f>
        <v/>
      </c>
      <c r="G10" s="49"/>
      <c r="H10" s="50"/>
      <c r="I10" s="41"/>
      <c r="J10" s="253" t="str">
        <f>IF(CALLSHEET!A72="","",CALLSHEET!A72)</f>
        <v/>
      </c>
      <c r="K10" s="253"/>
      <c r="L10" s="253"/>
      <c r="M10" s="41" t="str">
        <f>IF(CALLSHEET!T72="","",CALLSHEET!T72)</f>
        <v/>
      </c>
      <c r="N10" s="50"/>
      <c r="O10" s="50"/>
      <c r="P10" s="267"/>
      <c r="Q10" s="267"/>
    </row>
    <row r="11" spans="1:17" ht="11.4" customHeight="1" x14ac:dyDescent="0.3">
      <c r="A11" s="40" t="str">
        <f>IF(CALLSHEET!A60="","",CALLSHEET!A60)</f>
        <v/>
      </c>
      <c r="B11" s="253" t="str">
        <f>IF(CALLSHEET!B60="","",CALLSHEET!B60)</f>
        <v/>
      </c>
      <c r="C11" s="253"/>
      <c r="D11" s="250" t="str">
        <f>IF(CALLSHEET!F60="","",CALLSHEET!F60)</f>
        <v/>
      </c>
      <c r="E11" s="250"/>
      <c r="F11" s="41" t="str">
        <f>IF(CALLSHEET!R60="","",CALLSHEET!R60)</f>
        <v/>
      </c>
      <c r="G11" s="49"/>
      <c r="H11" s="50"/>
      <c r="I11" s="41"/>
      <c r="J11" s="253" t="str">
        <f>IF(CALLSHEET!A73="","",CALLSHEET!A73)</f>
        <v/>
      </c>
      <c r="K11" s="253"/>
      <c r="L11" s="253"/>
      <c r="M11" s="41" t="str">
        <f>IF(CALLSHEET!T73="","",CALLSHEET!T73)</f>
        <v/>
      </c>
      <c r="N11" s="50"/>
      <c r="O11" s="50"/>
      <c r="P11" s="267"/>
      <c r="Q11" s="267"/>
    </row>
    <row r="12" spans="1:17" ht="11.4" customHeight="1" x14ac:dyDescent="0.3">
      <c r="A12" s="40" t="str">
        <f>IF(CALLSHEET!A61="","",CALLSHEET!A61)</f>
        <v/>
      </c>
      <c r="B12" s="253" t="str">
        <f>IF(CALLSHEET!B61="","",CALLSHEET!B61)</f>
        <v/>
      </c>
      <c r="C12" s="253"/>
      <c r="D12" s="250" t="str">
        <f>IF(CALLSHEET!F61="","",CALLSHEET!F61)</f>
        <v/>
      </c>
      <c r="E12" s="250"/>
      <c r="F12" s="41" t="str">
        <f>IF(CALLSHEET!R61="","",CALLSHEET!R61)</f>
        <v/>
      </c>
      <c r="G12" s="49"/>
      <c r="H12" s="50"/>
      <c r="I12" s="41"/>
      <c r="J12" s="253" t="str">
        <f>IF(CALLSHEET!A74="","",CALLSHEET!A74)</f>
        <v/>
      </c>
      <c r="K12" s="253"/>
      <c r="L12" s="253"/>
      <c r="M12" s="41" t="str">
        <f>IF(CALLSHEET!T74="","",CALLSHEET!T74)</f>
        <v/>
      </c>
      <c r="N12" s="50"/>
      <c r="O12" s="50"/>
      <c r="P12" s="267"/>
      <c r="Q12" s="267"/>
    </row>
    <row r="13" spans="1:17" ht="11.4" customHeight="1" x14ac:dyDescent="0.3">
      <c r="A13" s="40" t="str">
        <f>IF(CALLSHEET!A62="","",CALLSHEET!A62)</f>
        <v/>
      </c>
      <c r="B13" s="253" t="str">
        <f>IF(CALLSHEET!B62="","",CALLSHEET!B62)</f>
        <v/>
      </c>
      <c r="C13" s="253"/>
      <c r="D13" s="250" t="str">
        <f>IF(CALLSHEET!F62="","",CALLSHEET!F62)</f>
        <v/>
      </c>
      <c r="E13" s="250"/>
      <c r="F13" s="41" t="str">
        <f>IF(CALLSHEET!R62="","",CALLSHEET!R62)</f>
        <v/>
      </c>
      <c r="G13" s="49"/>
      <c r="H13" s="50"/>
      <c r="I13" s="41"/>
      <c r="J13" s="253" t="str">
        <f>IF(CALLSHEET!A75="","",CALLSHEET!A75)</f>
        <v/>
      </c>
      <c r="K13" s="253"/>
      <c r="L13" s="253"/>
      <c r="M13" s="41" t="str">
        <f>IF(CALLSHEET!T75="","",CALLSHEET!T75)</f>
        <v/>
      </c>
      <c r="N13" s="50"/>
      <c r="O13" s="50"/>
      <c r="P13" s="267"/>
      <c r="Q13" s="267"/>
    </row>
    <row r="14" spans="1:17" ht="11.4" customHeight="1" x14ac:dyDescent="0.3">
      <c r="A14" s="40" t="str">
        <f>IF(CALLSHEET!A63="","",CALLSHEET!A63)</f>
        <v/>
      </c>
      <c r="B14" s="253" t="str">
        <f>IF(CALLSHEET!B63="","",CALLSHEET!B63)</f>
        <v/>
      </c>
      <c r="C14" s="253"/>
      <c r="D14" s="250" t="str">
        <f>IF(CALLSHEET!F63="","",CALLSHEET!F63)</f>
        <v/>
      </c>
      <c r="E14" s="250"/>
      <c r="F14" s="41" t="str">
        <f>IF(CALLSHEET!R63="","",CALLSHEET!R63)</f>
        <v/>
      </c>
      <c r="G14" s="49"/>
      <c r="H14" s="50"/>
      <c r="I14" s="41"/>
      <c r="J14" s="253" t="str">
        <f>IF(CALLSHEET!A76="","",CALLSHEET!A76)</f>
        <v/>
      </c>
      <c r="K14" s="253"/>
      <c r="L14" s="253"/>
      <c r="M14" s="41" t="str">
        <f>IF(CALLSHEET!T76="","",CALLSHEET!T76)</f>
        <v/>
      </c>
      <c r="N14" s="50"/>
      <c r="O14" s="50"/>
      <c r="P14" s="267"/>
      <c r="Q14" s="267"/>
    </row>
    <row r="15" spans="1:17" ht="11.4" customHeight="1" x14ac:dyDescent="0.3">
      <c r="A15" s="40" t="str">
        <f>IF(CALLSHEET!A64="","",CALLSHEET!A64)</f>
        <v/>
      </c>
      <c r="B15" s="253" t="str">
        <f>IF(CALLSHEET!B64="","",CALLSHEET!B64)</f>
        <v/>
      </c>
      <c r="C15" s="253"/>
      <c r="D15" s="250" t="str">
        <f>IF(CALLSHEET!F64="","",CALLSHEET!F64)</f>
        <v/>
      </c>
      <c r="E15" s="250"/>
      <c r="F15" s="41" t="str">
        <f>IF(CALLSHEET!R64="","",CALLSHEET!R64)</f>
        <v/>
      </c>
      <c r="G15" s="49"/>
      <c r="H15" s="50"/>
      <c r="I15" s="41"/>
      <c r="J15" s="253" t="str">
        <f>IF(CALLSHEET!A77="","",CALLSHEET!A77)</f>
        <v/>
      </c>
      <c r="K15" s="253"/>
      <c r="L15" s="253"/>
      <c r="M15" s="41" t="str">
        <f>IF(CALLSHEET!T77="","",CALLSHEET!T77)</f>
        <v/>
      </c>
      <c r="N15" s="50"/>
      <c r="O15" s="50"/>
      <c r="P15" s="267"/>
      <c r="Q15" s="267"/>
    </row>
    <row r="16" spans="1:17" ht="11.4" customHeight="1" x14ac:dyDescent="0.3">
      <c r="A16" s="40" t="str">
        <f>IF(CALLSHEET!A65="","",CALLSHEET!A65)</f>
        <v/>
      </c>
      <c r="B16" s="253" t="str">
        <f>IF(CALLSHEET!B65="","",CALLSHEET!B65)</f>
        <v/>
      </c>
      <c r="C16" s="253"/>
      <c r="D16" s="250" t="str">
        <f>IF(CALLSHEET!F65="","",CALLSHEET!F65)</f>
        <v/>
      </c>
      <c r="E16" s="250"/>
      <c r="F16" s="41" t="str">
        <f>IF(CALLSHEET!R65="","",CALLSHEET!R65)</f>
        <v/>
      </c>
      <c r="G16" s="49"/>
      <c r="H16" s="50"/>
      <c r="I16" s="41"/>
      <c r="J16" s="253" t="str">
        <f>IF(CALLSHEET!A78="","",CALLSHEET!A78)</f>
        <v/>
      </c>
      <c r="K16" s="253"/>
      <c r="L16" s="253"/>
      <c r="M16" s="41" t="str">
        <f>IF(CALLSHEET!T78="","",CALLSHEET!T78)</f>
        <v/>
      </c>
      <c r="N16" s="50"/>
      <c r="O16" s="50"/>
      <c r="P16" s="267"/>
      <c r="Q16" s="267"/>
    </row>
    <row r="17" spans="1:17" ht="11.4" customHeight="1" x14ac:dyDescent="0.3">
      <c r="A17" s="40" t="str">
        <f>IF(CALLSHEET!A66="","",CALLSHEET!A66)</f>
        <v/>
      </c>
      <c r="B17" s="253" t="str">
        <f>IF(CALLSHEET!B66="","",CALLSHEET!B66)</f>
        <v/>
      </c>
      <c r="C17" s="253"/>
      <c r="D17" s="250" t="str">
        <f>IF(CALLSHEET!F66="","",CALLSHEET!F66)</f>
        <v/>
      </c>
      <c r="E17" s="250"/>
      <c r="F17" s="41" t="str">
        <f>IF(CALLSHEET!R66="","",CALLSHEET!R66)</f>
        <v/>
      </c>
      <c r="G17" s="49"/>
      <c r="H17" s="50"/>
      <c r="I17" s="41"/>
      <c r="J17" s="253" t="str">
        <f>IF(CALLSHEET!A79="","",CALLSHEET!A79)</f>
        <v/>
      </c>
      <c r="K17" s="253"/>
      <c r="L17" s="253"/>
      <c r="M17" s="41" t="str">
        <f>IF(CALLSHEET!T79="","",CALLSHEET!T79)</f>
        <v/>
      </c>
      <c r="N17" s="50"/>
      <c r="O17" s="50"/>
      <c r="P17" s="267"/>
      <c r="Q17" s="267"/>
    </row>
    <row r="18" spans="1:17" ht="11.4" customHeight="1" x14ac:dyDescent="0.3">
      <c r="A18" s="40" t="str">
        <f>IF(CALLSHEET!A67="","",CALLSHEET!A67)</f>
        <v/>
      </c>
      <c r="B18" s="253" t="str">
        <f>IF(CALLSHEET!B67="","",CALLSHEET!B67)</f>
        <v/>
      </c>
      <c r="C18" s="253"/>
      <c r="D18" s="250" t="str">
        <f>IF(CALLSHEET!F67="","",CALLSHEET!F67)</f>
        <v/>
      </c>
      <c r="E18" s="250"/>
      <c r="F18" s="41" t="str">
        <f>IF(CALLSHEET!R67="","",CALLSHEET!R67)</f>
        <v/>
      </c>
      <c r="G18" s="49"/>
      <c r="H18" s="50"/>
      <c r="I18" s="41"/>
      <c r="J18" s="253" t="str">
        <f>IF(CALLSHEET!A80="","",CALLSHEET!A80)</f>
        <v/>
      </c>
      <c r="K18" s="253"/>
      <c r="L18" s="253"/>
      <c r="M18" s="41" t="str">
        <f>IF(CALLSHEET!T80="","",CALLSHEET!T80)</f>
        <v/>
      </c>
      <c r="N18" s="50"/>
      <c r="O18" s="50"/>
      <c r="P18" s="267"/>
      <c r="Q18" s="267"/>
    </row>
    <row r="19" spans="1:17" ht="11.4" customHeight="1" x14ac:dyDescent="0.3">
      <c r="A19" s="40" t="str">
        <f>IF(CALLSHEET!A68="","",CALLSHEET!A68)</f>
        <v/>
      </c>
      <c r="B19" s="253" t="str">
        <f>IF(CALLSHEET!B68="","",CALLSHEET!B68)</f>
        <v/>
      </c>
      <c r="C19" s="253"/>
      <c r="D19" s="250" t="str">
        <f>IF(CALLSHEET!F68="","",CALLSHEET!F68)</f>
        <v/>
      </c>
      <c r="E19" s="250"/>
      <c r="F19" s="41" t="str">
        <f>IF(CALLSHEET!R68="","",CALLSHEET!R68)</f>
        <v/>
      </c>
      <c r="G19" s="49"/>
      <c r="H19" s="50"/>
      <c r="I19" s="41"/>
      <c r="J19" s="253" t="str">
        <f>IF(CALLSHEET!A81="","",CALLSHEET!A81)</f>
        <v/>
      </c>
      <c r="K19" s="253"/>
      <c r="L19" s="253"/>
      <c r="M19" s="41" t="str">
        <f>IF(CALLSHEET!T81="","",CALLSHEET!T81)</f>
        <v/>
      </c>
      <c r="N19" s="50"/>
      <c r="O19" s="50"/>
      <c r="P19" s="267"/>
      <c r="Q19" s="267"/>
    </row>
    <row r="20" spans="1:17" s="29" customFormat="1" ht="6" customHeight="1" x14ac:dyDescent="0.3">
      <c r="A20" s="266"/>
      <c r="B20" s="266"/>
      <c r="C20" s="266"/>
      <c r="D20" s="266"/>
      <c r="E20" s="266"/>
      <c r="F20" s="266"/>
      <c r="G20" s="266"/>
      <c r="H20" s="266"/>
      <c r="I20" s="40"/>
      <c r="J20" s="252"/>
      <c r="K20" s="252"/>
      <c r="L20" s="252"/>
      <c r="M20" s="252"/>
      <c r="N20" s="252"/>
      <c r="O20" s="252"/>
      <c r="P20" s="252"/>
      <c r="Q20" s="252"/>
    </row>
    <row r="21" spans="1:17" ht="11.4" customHeight="1" x14ac:dyDescent="0.3">
      <c r="A21" s="256" t="s">
        <v>145</v>
      </c>
      <c r="B21" s="257"/>
      <c r="C21" s="257"/>
      <c r="D21" s="257"/>
      <c r="E21" s="257"/>
      <c r="F21" s="257"/>
      <c r="G21" s="257"/>
      <c r="H21" s="258"/>
      <c r="I21" s="51"/>
      <c r="J21" s="277" t="s">
        <v>105</v>
      </c>
      <c r="K21" s="278"/>
      <c r="L21" s="278"/>
      <c r="M21" s="278"/>
      <c r="N21" s="278"/>
      <c r="O21" s="278"/>
      <c r="P21" s="278"/>
      <c r="Q21" s="279"/>
    </row>
    <row r="22" spans="1:17" ht="11.4" customHeight="1" x14ac:dyDescent="0.3">
      <c r="A22" s="251" t="s">
        <v>146</v>
      </c>
      <c r="B22" s="251"/>
      <c r="C22" s="255">
        <f>COUNT(A31:A70)</f>
        <v>0</v>
      </c>
      <c r="D22" s="255"/>
      <c r="E22" s="255"/>
      <c r="F22" s="255"/>
      <c r="G22" s="255"/>
      <c r="H22" s="255"/>
      <c r="I22" s="51"/>
      <c r="J22" s="259" t="s">
        <v>3</v>
      </c>
      <c r="K22" s="259"/>
      <c r="L22" s="259"/>
      <c r="M22" s="260" t="s">
        <v>2</v>
      </c>
      <c r="N22" s="260"/>
      <c r="O22" s="260"/>
      <c r="P22" s="260"/>
      <c r="Q22" s="260"/>
    </row>
    <row r="23" spans="1:17" ht="11.4" customHeight="1" x14ac:dyDescent="0.3">
      <c r="A23" s="251" t="s">
        <v>147</v>
      </c>
      <c r="B23" s="251"/>
      <c r="C23" s="254">
        <f>SUM(H31:H70)</f>
        <v>0</v>
      </c>
      <c r="D23" s="255"/>
      <c r="E23" s="255"/>
      <c r="F23" s="255"/>
      <c r="G23" s="255"/>
      <c r="H23" s="255"/>
      <c r="I23" s="51"/>
      <c r="J23" s="253" t="str">
        <f>IF(CALLSHEET!A109="","",CALLSHEET!A109)</f>
        <v/>
      </c>
      <c r="K23" s="253"/>
      <c r="L23" s="253"/>
      <c r="M23" s="240" t="str">
        <f>IF(CALLSHEET!F109="","",CALLSHEET!F109)</f>
        <v/>
      </c>
      <c r="N23" s="240"/>
      <c r="O23" s="240"/>
      <c r="P23" s="240"/>
      <c r="Q23" s="240"/>
    </row>
    <row r="24" spans="1:17" ht="11.4" customHeight="1" x14ac:dyDescent="0.3">
      <c r="A24" s="251" t="s">
        <v>148</v>
      </c>
      <c r="B24" s="251"/>
      <c r="C24" s="254">
        <f>C23-SUM(Q31:Q70)</f>
        <v>0</v>
      </c>
      <c r="D24" s="255"/>
      <c r="E24" s="255"/>
      <c r="F24" s="255"/>
      <c r="G24" s="255"/>
      <c r="H24" s="255"/>
      <c r="I24" s="51"/>
      <c r="J24" s="253" t="str">
        <f>IF(CALLSHEET!A110="","",CALLSHEET!A110)</f>
        <v/>
      </c>
      <c r="K24" s="253"/>
      <c r="L24" s="253"/>
      <c r="M24" s="240" t="str">
        <f>IF(CALLSHEET!F110="","",CALLSHEET!F110)</f>
        <v/>
      </c>
      <c r="N24" s="240"/>
      <c r="O24" s="240"/>
      <c r="P24" s="240"/>
      <c r="Q24" s="240"/>
    </row>
    <row r="25" spans="1:17" ht="11.4" customHeight="1" x14ac:dyDescent="0.3">
      <c r="A25" s="251" t="s">
        <v>149</v>
      </c>
      <c r="B25" s="251"/>
      <c r="C25" s="261"/>
      <c r="D25" s="261"/>
      <c r="E25" s="261"/>
      <c r="F25" s="261"/>
      <c r="G25" s="261"/>
      <c r="H25" s="261"/>
      <c r="I25" s="51"/>
      <c r="J25" s="253" t="str">
        <f>IF(CALLSHEET!A111="","",CALLSHEET!A111)</f>
        <v/>
      </c>
      <c r="K25" s="253"/>
      <c r="L25" s="253"/>
      <c r="M25" s="240" t="str">
        <f>IF(CALLSHEET!F111="","",CALLSHEET!F111)</f>
        <v/>
      </c>
      <c r="N25" s="240"/>
      <c r="O25" s="240"/>
      <c r="P25" s="240"/>
      <c r="Q25" s="240"/>
    </row>
    <row r="26" spans="1:17" ht="11.4" customHeight="1" x14ac:dyDescent="0.3">
      <c r="A26" s="251"/>
      <c r="B26" s="251"/>
      <c r="C26" s="252"/>
      <c r="D26" s="252"/>
      <c r="E26" s="252"/>
      <c r="F26" s="252"/>
      <c r="G26" s="252"/>
      <c r="H26" s="252"/>
      <c r="I26" s="51"/>
      <c r="J26" s="253" t="str">
        <f>IF(CALLSHEET!A112="","",CALLSHEET!A112)</f>
        <v/>
      </c>
      <c r="K26" s="253"/>
      <c r="L26" s="253"/>
      <c r="M26" s="240" t="str">
        <f>IF(CALLSHEET!F112="","",CALLSHEET!F112)</f>
        <v/>
      </c>
      <c r="N26" s="240"/>
      <c r="O26" s="240"/>
      <c r="P26" s="240"/>
      <c r="Q26" s="240"/>
    </row>
    <row r="27" spans="1:17" ht="11.4" customHeight="1" x14ac:dyDescent="0.3">
      <c r="A27" s="251"/>
      <c r="B27" s="251"/>
      <c r="C27" s="252"/>
      <c r="D27" s="252"/>
      <c r="E27" s="252"/>
      <c r="F27" s="252"/>
      <c r="G27" s="252"/>
      <c r="H27" s="252"/>
      <c r="I27" s="52"/>
      <c r="J27" s="253" t="str">
        <f>IF(CALLSHEET!A113="","",CALLSHEET!A113)</f>
        <v/>
      </c>
      <c r="K27" s="253"/>
      <c r="L27" s="253"/>
      <c r="M27" s="240" t="str">
        <f>IF(CALLSHEET!F113="","",CALLSHEET!F113)</f>
        <v/>
      </c>
      <c r="N27" s="240"/>
      <c r="O27" s="240"/>
      <c r="P27" s="240"/>
      <c r="Q27" s="240"/>
    </row>
    <row r="28" spans="1:17" s="29" customFormat="1" ht="6" customHeight="1" x14ac:dyDescent="0.3">
      <c r="A28" s="266"/>
      <c r="B28" s="266"/>
      <c r="C28" s="266"/>
      <c r="D28" s="266"/>
      <c r="E28" s="266"/>
      <c r="F28" s="266"/>
      <c r="G28" s="266"/>
      <c r="H28" s="266"/>
      <c r="I28" s="40"/>
      <c r="J28" s="266"/>
      <c r="K28" s="266"/>
      <c r="L28" s="266"/>
      <c r="M28" s="266"/>
      <c r="N28" s="266"/>
      <c r="O28" s="266"/>
      <c r="P28" s="266"/>
      <c r="Q28" s="266"/>
    </row>
    <row r="29" spans="1:17" ht="11.4" customHeight="1" x14ac:dyDescent="0.3">
      <c r="A29" s="274" t="s">
        <v>144</v>
      </c>
      <c r="B29" s="275"/>
      <c r="C29" s="275"/>
      <c r="D29" s="275"/>
      <c r="E29" s="275"/>
      <c r="F29" s="275"/>
      <c r="G29" s="275"/>
      <c r="H29" s="276"/>
      <c r="J29" s="274" t="s">
        <v>106</v>
      </c>
      <c r="K29" s="275"/>
      <c r="L29" s="275"/>
      <c r="M29" s="275"/>
      <c r="N29" s="275"/>
      <c r="O29" s="275"/>
      <c r="P29" s="275"/>
      <c r="Q29" s="276"/>
    </row>
    <row r="30" spans="1:17" ht="11.4" customHeight="1" x14ac:dyDescent="0.3">
      <c r="A30" s="47" t="s">
        <v>51</v>
      </c>
      <c r="B30" s="260" t="s">
        <v>33</v>
      </c>
      <c r="C30" s="260"/>
      <c r="D30" s="260"/>
      <c r="E30" s="260"/>
      <c r="F30" s="260"/>
      <c r="G30" s="260"/>
      <c r="H30" s="47" t="s">
        <v>37</v>
      </c>
      <c r="I30" s="54"/>
      <c r="J30" s="47" t="s">
        <v>51</v>
      </c>
      <c r="K30" s="260" t="s">
        <v>33</v>
      </c>
      <c r="L30" s="260"/>
      <c r="M30" s="260"/>
      <c r="N30" s="260"/>
      <c r="O30" s="260"/>
      <c r="P30" s="260"/>
      <c r="Q30" s="47" t="s">
        <v>37</v>
      </c>
    </row>
    <row r="31" spans="1:17" ht="11.4" customHeight="1" x14ac:dyDescent="0.3">
      <c r="A31" s="40" t="str">
        <f>IF(CALLSHEET!A35="","",CALLSHEET!A35)</f>
        <v/>
      </c>
      <c r="B31" s="193" t="str">
        <f>IF(CALLSHEET!I35="","",CALLSHEET!I35)</f>
        <v/>
      </c>
      <c r="C31" s="193"/>
      <c r="D31" s="193"/>
      <c r="E31" s="193"/>
      <c r="F31" s="193"/>
      <c r="G31" s="193"/>
      <c r="H31" s="55" t="str">
        <f>IF(CALLSHEET!Y35="","",CALLSHEET!Y35)</f>
        <v/>
      </c>
      <c r="I31" s="56"/>
      <c r="J31" s="57"/>
      <c r="K31" s="193" t="str">
        <f>IF(J31="","",VLOOKUP(J31,CALLSHEET!A35:Y54,9,0))</f>
        <v/>
      </c>
      <c r="L31" s="193"/>
      <c r="M31" s="193"/>
      <c r="N31" s="193"/>
      <c r="O31" s="193"/>
      <c r="P31" s="193"/>
      <c r="Q31" s="55" t="str">
        <f>IF(J31="","",VLOOKUP(J31,CALLSHEET!A35:Y54,25,0))</f>
        <v/>
      </c>
    </row>
    <row r="32" spans="1:17" ht="11.4" customHeight="1" x14ac:dyDescent="0.3">
      <c r="A32" s="40" t="str">
        <f>IF(CALLSHEET!A36="","",CALLSHEET!A36)</f>
        <v/>
      </c>
      <c r="B32" s="193" t="str">
        <f>IF(CALLSHEET!I36="","",CALLSHEET!I36)</f>
        <v/>
      </c>
      <c r="C32" s="193"/>
      <c r="D32" s="193"/>
      <c r="E32" s="193"/>
      <c r="F32" s="193"/>
      <c r="G32" s="193"/>
      <c r="H32" s="55" t="str">
        <f>IF(CALLSHEET!Y36="","",CALLSHEET!Y36)</f>
        <v/>
      </c>
      <c r="I32" s="56"/>
      <c r="J32" s="57"/>
      <c r="K32" s="193" t="str">
        <f>IF(J32="","",VLOOKUP(J32,CALLSHEET!A36:Y55,9,0))</f>
        <v/>
      </c>
      <c r="L32" s="193"/>
      <c r="M32" s="193"/>
      <c r="N32" s="193"/>
      <c r="O32" s="193"/>
      <c r="P32" s="193"/>
      <c r="Q32" s="55" t="str">
        <f>IF(J32="","",VLOOKUP(J32,CALLSHEET!A36:Y55,25,0))</f>
        <v/>
      </c>
    </row>
    <row r="33" spans="1:17" ht="11.4" customHeight="1" x14ac:dyDescent="0.3">
      <c r="A33" s="40" t="str">
        <f>IF(CALLSHEET!A37="","",CALLSHEET!A37)</f>
        <v/>
      </c>
      <c r="B33" s="193" t="str">
        <f>IF(CALLSHEET!I37="","",CALLSHEET!I37)</f>
        <v/>
      </c>
      <c r="C33" s="193"/>
      <c r="D33" s="193"/>
      <c r="E33" s="193"/>
      <c r="F33" s="193"/>
      <c r="G33" s="193"/>
      <c r="H33" s="55" t="str">
        <f>IF(CALLSHEET!Y37="","",CALLSHEET!Y37)</f>
        <v/>
      </c>
      <c r="I33" s="56"/>
      <c r="J33" s="57"/>
      <c r="K33" s="193" t="str">
        <f>IF(J33="","",VLOOKUP(J33,CALLSHEET!A37:Y56,9,0))</f>
        <v/>
      </c>
      <c r="L33" s="193"/>
      <c r="M33" s="193"/>
      <c r="N33" s="193"/>
      <c r="O33" s="193"/>
      <c r="P33" s="193"/>
      <c r="Q33" s="55" t="str">
        <f>IF(J33="","",VLOOKUP(J33,CALLSHEET!A37:Y56,25,0))</f>
        <v/>
      </c>
    </row>
    <row r="34" spans="1:17" ht="11.4" customHeight="1" x14ac:dyDescent="0.3">
      <c r="A34" s="40" t="str">
        <f>IF(CALLSHEET!A38="","",CALLSHEET!A38)</f>
        <v/>
      </c>
      <c r="B34" s="193" t="str">
        <f>IF(CALLSHEET!I38="","",CALLSHEET!I38)</f>
        <v/>
      </c>
      <c r="C34" s="193"/>
      <c r="D34" s="193"/>
      <c r="E34" s="193"/>
      <c r="F34" s="193"/>
      <c r="G34" s="193"/>
      <c r="H34" s="55" t="str">
        <f>IF(CALLSHEET!Y38="","",CALLSHEET!Y38)</f>
        <v/>
      </c>
      <c r="I34" s="56"/>
      <c r="J34" s="57"/>
      <c r="K34" s="193" t="str">
        <f>IF(J34="","",VLOOKUP(J34,CALLSHEET!A38:Y57,9,0))</f>
        <v/>
      </c>
      <c r="L34" s="193"/>
      <c r="M34" s="193"/>
      <c r="N34" s="193"/>
      <c r="O34" s="193"/>
      <c r="P34" s="193"/>
      <c r="Q34" s="55" t="str">
        <f>IF(J34="","",VLOOKUP(J34,CALLSHEET!A38:Y57,25,0))</f>
        <v/>
      </c>
    </row>
    <row r="35" spans="1:17" ht="11.4" customHeight="1" x14ac:dyDescent="0.3">
      <c r="A35" s="40" t="str">
        <f>IF(CALLSHEET!A39="","",CALLSHEET!A39)</f>
        <v/>
      </c>
      <c r="B35" s="193" t="str">
        <f>IF(CALLSHEET!I39="","",CALLSHEET!I39)</f>
        <v/>
      </c>
      <c r="C35" s="193"/>
      <c r="D35" s="193"/>
      <c r="E35" s="193"/>
      <c r="F35" s="193"/>
      <c r="G35" s="193"/>
      <c r="H35" s="55" t="str">
        <f>IF(CALLSHEET!Y39="","",CALLSHEET!Y39)</f>
        <v/>
      </c>
      <c r="I35" s="56"/>
      <c r="J35" s="57"/>
      <c r="K35" s="193" t="str">
        <f>IF(J35="","",VLOOKUP(J35,CALLSHEET!A39:Y58,9,0))</f>
        <v/>
      </c>
      <c r="L35" s="193"/>
      <c r="M35" s="193"/>
      <c r="N35" s="193"/>
      <c r="O35" s="193"/>
      <c r="P35" s="193"/>
      <c r="Q35" s="55" t="str">
        <f>IF(J35="","",VLOOKUP(J35,CALLSHEET!A39:Y58,25,0))</f>
        <v/>
      </c>
    </row>
    <row r="36" spans="1:17" ht="11.4" customHeight="1" x14ac:dyDescent="0.3">
      <c r="A36" s="40" t="str">
        <f>IF(CALLSHEET!A40="","",CALLSHEET!A40)</f>
        <v/>
      </c>
      <c r="B36" s="193" t="str">
        <f>IF(CALLSHEET!I40="","",CALLSHEET!I40)</f>
        <v/>
      </c>
      <c r="C36" s="193"/>
      <c r="D36" s="193"/>
      <c r="E36" s="193"/>
      <c r="F36" s="193"/>
      <c r="G36" s="193"/>
      <c r="H36" s="55" t="str">
        <f>IF(CALLSHEET!Y40="","",CALLSHEET!Y40)</f>
        <v/>
      </c>
      <c r="I36" s="56"/>
      <c r="J36" s="57"/>
      <c r="K36" s="193" t="str">
        <f>IF(J36="","",VLOOKUP(J36,CALLSHEET!A40:Y59,9,0))</f>
        <v/>
      </c>
      <c r="L36" s="193"/>
      <c r="M36" s="193"/>
      <c r="N36" s="193"/>
      <c r="O36" s="193"/>
      <c r="P36" s="193"/>
      <c r="Q36" s="55" t="str">
        <f>IF(J36="","",VLOOKUP(J36,CALLSHEET!A40:Y59,25,0))</f>
        <v/>
      </c>
    </row>
    <row r="37" spans="1:17" ht="11.4" customHeight="1" x14ac:dyDescent="0.3">
      <c r="A37" s="40" t="str">
        <f>IF(CALLSHEET!A41="","",CALLSHEET!A41)</f>
        <v/>
      </c>
      <c r="B37" s="193" t="str">
        <f>IF(CALLSHEET!I41="","",CALLSHEET!I41)</f>
        <v/>
      </c>
      <c r="C37" s="193"/>
      <c r="D37" s="193"/>
      <c r="E37" s="193"/>
      <c r="F37" s="193"/>
      <c r="G37" s="193"/>
      <c r="H37" s="55" t="str">
        <f>IF(CALLSHEET!Y41="","",CALLSHEET!Y41)</f>
        <v/>
      </c>
      <c r="I37" s="56"/>
      <c r="J37" s="57"/>
      <c r="K37" s="193" t="str">
        <f>IF(J37="","",VLOOKUP(J37,CALLSHEET!A41:Y60,9,0))</f>
        <v/>
      </c>
      <c r="L37" s="193"/>
      <c r="M37" s="193"/>
      <c r="N37" s="193"/>
      <c r="O37" s="193"/>
      <c r="P37" s="193"/>
      <c r="Q37" s="55" t="str">
        <f>IF(J37="","",VLOOKUP(J37,CALLSHEET!A41:Y60,25,0))</f>
        <v/>
      </c>
    </row>
    <row r="38" spans="1:17" ht="11.4" customHeight="1" x14ac:dyDescent="0.3">
      <c r="A38" s="40" t="str">
        <f>IF(CALLSHEET!A42="","",CALLSHEET!A42)</f>
        <v/>
      </c>
      <c r="B38" s="193" t="str">
        <f>IF(CALLSHEET!I42="","",CALLSHEET!I42)</f>
        <v/>
      </c>
      <c r="C38" s="193"/>
      <c r="D38" s="193"/>
      <c r="E38" s="193"/>
      <c r="F38" s="193"/>
      <c r="G38" s="193"/>
      <c r="H38" s="55" t="str">
        <f>IF(CALLSHEET!Y42="","",CALLSHEET!Y42)</f>
        <v/>
      </c>
      <c r="I38" s="56"/>
      <c r="J38" s="57"/>
      <c r="K38" s="193" t="str">
        <f>IF(J38="","",VLOOKUP(J38,CALLSHEET!A42:Y61,9,0))</f>
        <v/>
      </c>
      <c r="L38" s="193"/>
      <c r="M38" s="193"/>
      <c r="N38" s="193"/>
      <c r="O38" s="193"/>
      <c r="P38" s="193"/>
      <c r="Q38" s="55" t="str">
        <f>IF(J38="","",VLOOKUP(J38,CALLSHEET!A42:Y61,25,0))</f>
        <v/>
      </c>
    </row>
    <row r="39" spans="1:17" ht="11.4" customHeight="1" x14ac:dyDescent="0.3">
      <c r="A39" s="40" t="str">
        <f>IF(CALLSHEET!A43="","",CALLSHEET!A43)</f>
        <v/>
      </c>
      <c r="B39" s="193" t="str">
        <f>IF(CALLSHEET!I43="","",CALLSHEET!I43)</f>
        <v/>
      </c>
      <c r="C39" s="193"/>
      <c r="D39" s="193"/>
      <c r="E39" s="193"/>
      <c r="F39" s="193"/>
      <c r="G39" s="193"/>
      <c r="H39" s="55" t="str">
        <f>IF(CALLSHEET!Y43="","",CALLSHEET!Y43)</f>
        <v/>
      </c>
      <c r="I39" s="56"/>
      <c r="J39" s="57"/>
      <c r="K39" s="193" t="str">
        <f>IF(J39="","",VLOOKUP(J39,CALLSHEET!A43:Y62,9,0))</f>
        <v/>
      </c>
      <c r="L39" s="193"/>
      <c r="M39" s="193"/>
      <c r="N39" s="193"/>
      <c r="O39" s="193"/>
      <c r="P39" s="193"/>
      <c r="Q39" s="55" t="str">
        <f>IF(J39="","",VLOOKUP(J39,CALLSHEET!A43:Y62,25,0))</f>
        <v/>
      </c>
    </row>
    <row r="40" spans="1:17" ht="11.4" customHeight="1" x14ac:dyDescent="0.3">
      <c r="A40" s="40" t="str">
        <f>IF(CALLSHEET!A44="","",CALLSHEET!A44)</f>
        <v/>
      </c>
      <c r="B40" s="193" t="str">
        <f>IF(CALLSHEET!I44="","",CALLSHEET!I44)</f>
        <v/>
      </c>
      <c r="C40" s="193"/>
      <c r="D40" s="193"/>
      <c r="E40" s="193"/>
      <c r="F40" s="193"/>
      <c r="G40" s="193"/>
      <c r="H40" s="55" t="str">
        <f>IF(CALLSHEET!Y44="","",CALLSHEET!Y44)</f>
        <v/>
      </c>
      <c r="I40" s="56"/>
      <c r="J40" s="57"/>
      <c r="K40" s="193" t="str">
        <f>IF(J40="","",VLOOKUP(J40,CALLSHEET!A44:Y63,9,0))</f>
        <v/>
      </c>
      <c r="L40" s="193"/>
      <c r="M40" s="193"/>
      <c r="N40" s="193"/>
      <c r="O40" s="193"/>
      <c r="P40" s="193"/>
      <c r="Q40" s="55" t="str">
        <f>IF(J40="","",VLOOKUP(J40,CALLSHEET!A44:Y63,25,0))</f>
        <v/>
      </c>
    </row>
    <row r="41" spans="1:17" ht="11.4" customHeight="1" x14ac:dyDescent="0.3">
      <c r="A41" s="40" t="str">
        <f>IF(CALLSHEET!A45="","",CALLSHEET!A45)</f>
        <v/>
      </c>
      <c r="B41" s="193" t="str">
        <f>IF(CALLSHEET!I45="","",CALLSHEET!I45)</f>
        <v/>
      </c>
      <c r="C41" s="193"/>
      <c r="D41" s="193"/>
      <c r="E41" s="193"/>
      <c r="F41" s="193"/>
      <c r="G41" s="193"/>
      <c r="H41" s="55" t="str">
        <f>IF(CALLSHEET!Y45="","",CALLSHEET!Y45)</f>
        <v/>
      </c>
      <c r="I41" s="56"/>
      <c r="J41" s="57"/>
      <c r="K41" s="193" t="str">
        <f>IF(J41="","",VLOOKUP(J41,CALLSHEET!A45:Y64,9,0))</f>
        <v/>
      </c>
      <c r="L41" s="193"/>
      <c r="M41" s="193"/>
      <c r="N41" s="193"/>
      <c r="O41" s="193"/>
      <c r="P41" s="193"/>
      <c r="Q41" s="55" t="str">
        <f>IF(J41="","",VLOOKUP(J41,CALLSHEET!A45:Y64,25,0))</f>
        <v/>
      </c>
    </row>
    <row r="42" spans="1:17" ht="11.4" customHeight="1" x14ac:dyDescent="0.3">
      <c r="A42" s="40" t="str">
        <f>IF(CALLSHEET!A46="","",CALLSHEET!A46)</f>
        <v/>
      </c>
      <c r="B42" s="193" t="str">
        <f>IF(CALLSHEET!I46="","",CALLSHEET!I46)</f>
        <v/>
      </c>
      <c r="C42" s="193"/>
      <c r="D42" s="193"/>
      <c r="E42" s="193"/>
      <c r="F42" s="193"/>
      <c r="G42" s="193"/>
      <c r="H42" s="55" t="str">
        <f>IF(CALLSHEET!Y46="","",CALLSHEET!Y46)</f>
        <v/>
      </c>
      <c r="I42" s="56"/>
      <c r="J42" s="57"/>
      <c r="K42" s="193" t="str">
        <f>IF(J42="","",VLOOKUP(J42,CALLSHEET!A46:Y65,9,0))</f>
        <v/>
      </c>
      <c r="L42" s="193"/>
      <c r="M42" s="193"/>
      <c r="N42" s="193"/>
      <c r="O42" s="193"/>
      <c r="P42" s="193"/>
      <c r="Q42" s="55" t="str">
        <f>IF(J42="","",VLOOKUP(J42,CALLSHEET!A46:Y65,25,0))</f>
        <v/>
      </c>
    </row>
    <row r="43" spans="1:17" ht="11.4" customHeight="1" x14ac:dyDescent="0.3">
      <c r="A43" s="40" t="str">
        <f>IF(CALLSHEET!A47="","",CALLSHEET!A47)</f>
        <v/>
      </c>
      <c r="B43" s="193" t="str">
        <f>IF(CALLSHEET!I47="","",CALLSHEET!I47)</f>
        <v/>
      </c>
      <c r="C43" s="193"/>
      <c r="D43" s="193"/>
      <c r="E43" s="193"/>
      <c r="F43" s="193"/>
      <c r="G43" s="193"/>
      <c r="H43" s="55" t="str">
        <f>IF(CALLSHEET!Y47="","",CALLSHEET!Y47)</f>
        <v/>
      </c>
      <c r="I43" s="56"/>
      <c r="J43" s="57"/>
      <c r="K43" s="193" t="str">
        <f>IF(J43="","",VLOOKUP(J43,CALLSHEET!A47:Y66,9,0))</f>
        <v/>
      </c>
      <c r="L43" s="193"/>
      <c r="M43" s="193"/>
      <c r="N43" s="193"/>
      <c r="O43" s="193"/>
      <c r="P43" s="193"/>
      <c r="Q43" s="55" t="str">
        <f>IF(J43="","",VLOOKUP(J43,CALLSHEET!A47:Y66,25,0))</f>
        <v/>
      </c>
    </row>
    <row r="44" spans="1:17" ht="11.4" customHeight="1" x14ac:dyDescent="0.3">
      <c r="A44" s="40" t="str">
        <f>IF(CALLSHEET!A48="","",CALLSHEET!A48)</f>
        <v/>
      </c>
      <c r="B44" s="193" t="str">
        <f>IF(CALLSHEET!I48="","",CALLSHEET!I48)</f>
        <v/>
      </c>
      <c r="C44" s="193"/>
      <c r="D44" s="193"/>
      <c r="E44" s="193"/>
      <c r="F44" s="193"/>
      <c r="G44" s="193"/>
      <c r="H44" s="55" t="str">
        <f>IF(CALLSHEET!Y48="","",CALLSHEET!Y48)</f>
        <v/>
      </c>
      <c r="I44" s="56"/>
      <c r="J44" s="57"/>
      <c r="K44" s="193" t="str">
        <f>IF(J44="","",VLOOKUP(J44,CALLSHEET!A48:Y67,9,0))</f>
        <v/>
      </c>
      <c r="L44" s="193"/>
      <c r="M44" s="193"/>
      <c r="N44" s="193"/>
      <c r="O44" s="193"/>
      <c r="P44" s="193"/>
      <c r="Q44" s="55" t="str">
        <f>IF(J44="","",VLOOKUP(J44,CALLSHEET!A48:Y67,25,0))</f>
        <v/>
      </c>
    </row>
    <row r="45" spans="1:17" ht="11.4" customHeight="1" x14ac:dyDescent="0.3">
      <c r="A45" s="40" t="str">
        <f>IF(CALLSHEET!A49="","",CALLSHEET!A49)</f>
        <v/>
      </c>
      <c r="B45" s="193" t="str">
        <f>IF(CALLSHEET!I49="","",CALLSHEET!I49)</f>
        <v/>
      </c>
      <c r="C45" s="193"/>
      <c r="D45" s="193"/>
      <c r="E45" s="193"/>
      <c r="F45" s="193"/>
      <c r="G45" s="193"/>
      <c r="H45" s="55" t="str">
        <f>IF(CALLSHEET!Y49="","",CALLSHEET!Y49)</f>
        <v/>
      </c>
      <c r="I45" s="56"/>
      <c r="J45" s="57"/>
      <c r="K45" s="193" t="str">
        <f>IF(J45="","",VLOOKUP(J45,CALLSHEET!A49:Y68,9,0))</f>
        <v/>
      </c>
      <c r="L45" s="193"/>
      <c r="M45" s="193"/>
      <c r="N45" s="193"/>
      <c r="O45" s="193"/>
      <c r="P45" s="193"/>
      <c r="Q45" s="55" t="str">
        <f>IF(J45="","",VLOOKUP(J45,CALLSHEET!A49:Y68,25,0))</f>
        <v/>
      </c>
    </row>
    <row r="46" spans="1:17" ht="11.4" customHeight="1" x14ac:dyDescent="0.3">
      <c r="A46" s="40" t="str">
        <f>IF(CALLSHEET!A50="","",CALLSHEET!A50)</f>
        <v/>
      </c>
      <c r="B46" s="193" t="str">
        <f>IF(CALLSHEET!I50="","",CALLSHEET!I50)</f>
        <v/>
      </c>
      <c r="C46" s="193"/>
      <c r="D46" s="193"/>
      <c r="E46" s="193"/>
      <c r="F46" s="193"/>
      <c r="G46" s="193"/>
      <c r="H46" s="55" t="str">
        <f>IF(CALLSHEET!Y50="","",CALLSHEET!Y50)</f>
        <v/>
      </c>
      <c r="I46" s="56"/>
      <c r="J46" s="57"/>
      <c r="K46" s="193" t="str">
        <f>IF(J46="","",VLOOKUP(J46,CALLSHEET!A50:Y69,9,0))</f>
        <v/>
      </c>
      <c r="L46" s="193"/>
      <c r="M46" s="193"/>
      <c r="N46" s="193"/>
      <c r="O46" s="193"/>
      <c r="P46" s="193"/>
      <c r="Q46" s="55" t="str">
        <f>IF(J46="","",VLOOKUP(J46,CALLSHEET!A50:Y69,25,0))</f>
        <v/>
      </c>
    </row>
    <row r="47" spans="1:17" ht="11.4" customHeight="1" x14ac:dyDescent="0.3">
      <c r="A47" s="40" t="str">
        <f>IF(CALLSHEET!A51="","",CALLSHEET!A51)</f>
        <v/>
      </c>
      <c r="B47" s="193" t="str">
        <f>IF(CALLSHEET!I51="","",CALLSHEET!I51)</f>
        <v/>
      </c>
      <c r="C47" s="193"/>
      <c r="D47" s="193"/>
      <c r="E47" s="193"/>
      <c r="F47" s="193"/>
      <c r="G47" s="193"/>
      <c r="H47" s="55" t="str">
        <f>IF(CALLSHEET!Y51="","",CALLSHEET!Y51)</f>
        <v/>
      </c>
      <c r="I47" s="56"/>
      <c r="J47" s="57"/>
      <c r="K47" s="193" t="str">
        <f>IF(J47="","",VLOOKUP(J47,CALLSHEET!A51:Y70,9,0))</f>
        <v/>
      </c>
      <c r="L47" s="193"/>
      <c r="M47" s="193"/>
      <c r="N47" s="193"/>
      <c r="O47" s="193"/>
      <c r="P47" s="193"/>
      <c r="Q47" s="55" t="str">
        <f>IF(J47="","",VLOOKUP(J47,CALLSHEET!A51:Y70,25,0))</f>
        <v/>
      </c>
    </row>
    <row r="48" spans="1:17" ht="11.4" customHeight="1" x14ac:dyDescent="0.3">
      <c r="A48" s="40" t="str">
        <f>IF(CALLSHEET!A52="","",CALLSHEET!A52)</f>
        <v/>
      </c>
      <c r="B48" s="193" t="str">
        <f>IF(CALLSHEET!I52="","",CALLSHEET!I52)</f>
        <v/>
      </c>
      <c r="C48" s="193"/>
      <c r="D48" s="193"/>
      <c r="E48" s="193"/>
      <c r="F48" s="193"/>
      <c r="G48" s="193"/>
      <c r="H48" s="55" t="str">
        <f>IF(CALLSHEET!Y52="","",CALLSHEET!Y52)</f>
        <v/>
      </c>
      <c r="I48" s="56"/>
      <c r="J48" s="57"/>
      <c r="K48" s="193" t="str">
        <f>IF(J48="","",VLOOKUP(J48,CALLSHEET!A52:Y71,9,0))</f>
        <v/>
      </c>
      <c r="L48" s="193"/>
      <c r="M48" s="193"/>
      <c r="N48" s="193"/>
      <c r="O48" s="193"/>
      <c r="P48" s="193"/>
      <c r="Q48" s="55" t="str">
        <f>IF(J48="","",VLOOKUP(J48,CALLSHEET!A52:Y71,25,0))</f>
        <v/>
      </c>
    </row>
    <row r="49" spans="1:17" ht="11.4" customHeight="1" x14ac:dyDescent="0.3">
      <c r="A49" s="40" t="str">
        <f>IF(CALLSHEET!A53="","",CALLSHEET!A53)</f>
        <v/>
      </c>
      <c r="B49" s="193" t="str">
        <f>IF(CALLSHEET!I53="","",CALLSHEET!I53)</f>
        <v/>
      </c>
      <c r="C49" s="193"/>
      <c r="D49" s="193"/>
      <c r="E49" s="193"/>
      <c r="F49" s="193"/>
      <c r="G49" s="193"/>
      <c r="H49" s="55" t="str">
        <f>IF(CALLSHEET!Y53="","",CALLSHEET!Y53)</f>
        <v/>
      </c>
      <c r="I49" s="56"/>
      <c r="J49" s="57"/>
      <c r="K49" s="193" t="str">
        <f>IF(J49="","",VLOOKUP(J49,CALLSHEET!A53:Y72,9,0))</f>
        <v/>
      </c>
      <c r="L49" s="193"/>
      <c r="M49" s="193"/>
      <c r="N49" s="193"/>
      <c r="O49" s="193"/>
      <c r="P49" s="193"/>
      <c r="Q49" s="55" t="str">
        <f>IF(J49="","",VLOOKUP(J49,CALLSHEET!A53:Y72,25,0))</f>
        <v/>
      </c>
    </row>
    <row r="50" spans="1:17" ht="11.4" customHeight="1" x14ac:dyDescent="0.3">
      <c r="A50" s="40" t="str">
        <f>IF(CALLSHEET!A54="","",CALLSHEET!A54)</f>
        <v/>
      </c>
      <c r="B50" s="193" t="str">
        <f>IF(CALLSHEET!I54="","",CALLSHEET!I54)</f>
        <v/>
      </c>
      <c r="C50" s="193"/>
      <c r="D50" s="193"/>
      <c r="E50" s="193"/>
      <c r="F50" s="193"/>
      <c r="G50" s="193"/>
      <c r="H50" s="55" t="str">
        <f>IF(CALLSHEET!Y54="","",CALLSHEET!Y54)</f>
        <v/>
      </c>
      <c r="I50" s="56"/>
      <c r="J50" s="57"/>
      <c r="K50" s="193" t="str">
        <f>IF(J50="","",VLOOKUP(J50,CALLSHEET!A54:Y73,9,0))</f>
        <v/>
      </c>
      <c r="L50" s="193"/>
      <c r="M50" s="193"/>
      <c r="N50" s="193"/>
      <c r="O50" s="193"/>
      <c r="P50" s="193"/>
      <c r="Q50" s="55" t="str">
        <f>IF(J50="","",VLOOKUP(J50,CALLSHEET!A54:Y73,25,0))</f>
        <v/>
      </c>
    </row>
    <row r="51" spans="1:17" ht="11.4" customHeight="1" x14ac:dyDescent="0.3">
      <c r="K51" s="59"/>
      <c r="L51" s="59"/>
      <c r="M51" s="59"/>
      <c r="N51" s="59"/>
      <c r="O51" s="59"/>
      <c r="P51" s="59"/>
    </row>
    <row r="52" spans="1:17" ht="11.4" customHeight="1" x14ac:dyDescent="0.3">
      <c r="K52" s="59"/>
      <c r="L52" s="59"/>
      <c r="M52" s="59"/>
      <c r="N52" s="59"/>
      <c r="O52" s="59"/>
      <c r="P52" s="59"/>
    </row>
    <row r="53" spans="1:17" ht="11.4" customHeight="1" x14ac:dyDescent="0.3">
      <c r="K53" s="59"/>
      <c r="L53" s="59"/>
      <c r="M53" s="59"/>
      <c r="N53" s="59"/>
      <c r="O53" s="59"/>
      <c r="P53" s="59"/>
    </row>
  </sheetData>
  <mergeCells count="143">
    <mergeCell ref="B30:G30"/>
    <mergeCell ref="A29:H29"/>
    <mergeCell ref="J29:Q29"/>
    <mergeCell ref="K30:P30"/>
    <mergeCell ref="J21:Q21"/>
    <mergeCell ref="A28:H28"/>
    <mergeCell ref="A1:H1"/>
    <mergeCell ref="A8:H8"/>
    <mergeCell ref="B9:C9"/>
    <mergeCell ref="A22:B22"/>
    <mergeCell ref="J8:Q8"/>
    <mergeCell ref="A27:B27"/>
    <mergeCell ref="C27:H27"/>
    <mergeCell ref="J28:Q28"/>
    <mergeCell ref="J25:L25"/>
    <mergeCell ref="M25:Q25"/>
    <mergeCell ref="J27:L27"/>
    <mergeCell ref="G2:H2"/>
    <mergeCell ref="G3:H3"/>
    <mergeCell ref="G4:H4"/>
    <mergeCell ref="G5:H5"/>
    <mergeCell ref="G6:H6"/>
    <mergeCell ref="A2:B2"/>
    <mergeCell ref="A3:B3"/>
    <mergeCell ref="A4:B4"/>
    <mergeCell ref="A5:B5"/>
    <mergeCell ref="A6:B6"/>
    <mergeCell ref="J10:L10"/>
    <mergeCell ref="P9:Q9"/>
    <mergeCell ref="P10:Q10"/>
    <mergeCell ref="B11:C11"/>
    <mergeCell ref="D11:E11"/>
    <mergeCell ref="J11:L11"/>
    <mergeCell ref="P11:Q11"/>
    <mergeCell ref="B10:C10"/>
    <mergeCell ref="D10:E10"/>
    <mergeCell ref="J9:L9"/>
    <mergeCell ref="D9:E9"/>
    <mergeCell ref="B14:C14"/>
    <mergeCell ref="D14:E14"/>
    <mergeCell ref="J14:L14"/>
    <mergeCell ref="P14:Q14"/>
    <mergeCell ref="B15:C15"/>
    <mergeCell ref="D15:E15"/>
    <mergeCell ref="J15:L15"/>
    <mergeCell ref="P15:Q15"/>
    <mergeCell ref="B12:C12"/>
    <mergeCell ref="D12:E12"/>
    <mergeCell ref="J12:L12"/>
    <mergeCell ref="P12:Q12"/>
    <mergeCell ref="B13:C13"/>
    <mergeCell ref="D13:E13"/>
    <mergeCell ref="J13:L13"/>
    <mergeCell ref="P13:Q13"/>
    <mergeCell ref="B19:C19"/>
    <mergeCell ref="D19:E19"/>
    <mergeCell ref="J19:L19"/>
    <mergeCell ref="P19:Q19"/>
    <mergeCell ref="B16:C16"/>
    <mergeCell ref="D16:E16"/>
    <mergeCell ref="J16:L16"/>
    <mergeCell ref="P16:Q16"/>
    <mergeCell ref="B17:C17"/>
    <mergeCell ref="D17:E17"/>
    <mergeCell ref="J17:L17"/>
    <mergeCell ref="P17:Q17"/>
    <mergeCell ref="K31:P31"/>
    <mergeCell ref="B31:G31"/>
    <mergeCell ref="B32:G32"/>
    <mergeCell ref="K32:P32"/>
    <mergeCell ref="B33:G33"/>
    <mergeCell ref="K33:P33"/>
    <mergeCell ref="K2:Q2"/>
    <mergeCell ref="K3:Q3"/>
    <mergeCell ref="K4:Q4"/>
    <mergeCell ref="K5:Q5"/>
    <mergeCell ref="K6:Q6"/>
    <mergeCell ref="C2:E2"/>
    <mergeCell ref="C3:E3"/>
    <mergeCell ref="C4:E4"/>
    <mergeCell ref="C5:E5"/>
    <mergeCell ref="C6:E6"/>
    <mergeCell ref="A7:H7"/>
    <mergeCell ref="J7:Q7"/>
    <mergeCell ref="A20:H20"/>
    <mergeCell ref="J20:Q20"/>
    <mergeCell ref="B18:C18"/>
    <mergeCell ref="D18:E18"/>
    <mergeCell ref="J18:L18"/>
    <mergeCell ref="P18:Q18"/>
    <mergeCell ref="B37:G37"/>
    <mergeCell ref="K37:P37"/>
    <mergeCell ref="B38:G38"/>
    <mergeCell ref="K38:P38"/>
    <mergeCell ref="B39:G39"/>
    <mergeCell ref="K39:P39"/>
    <mergeCell ref="B34:G34"/>
    <mergeCell ref="K34:P34"/>
    <mergeCell ref="B35:G35"/>
    <mergeCell ref="K35:P35"/>
    <mergeCell ref="B36:G36"/>
    <mergeCell ref="K36:P36"/>
    <mergeCell ref="B43:G43"/>
    <mergeCell ref="K43:P43"/>
    <mergeCell ref="B44:G44"/>
    <mergeCell ref="K44:P44"/>
    <mergeCell ref="B45:G45"/>
    <mergeCell ref="K45:P45"/>
    <mergeCell ref="B40:G40"/>
    <mergeCell ref="K40:P40"/>
    <mergeCell ref="B41:G41"/>
    <mergeCell ref="K41:P41"/>
    <mergeCell ref="B42:G42"/>
    <mergeCell ref="K42:P42"/>
    <mergeCell ref="B49:G49"/>
    <mergeCell ref="K49:P49"/>
    <mergeCell ref="B50:G50"/>
    <mergeCell ref="K50:P50"/>
    <mergeCell ref="B46:G46"/>
    <mergeCell ref="K46:P46"/>
    <mergeCell ref="B47:G47"/>
    <mergeCell ref="K47:P47"/>
    <mergeCell ref="B48:G48"/>
    <mergeCell ref="K48:P48"/>
    <mergeCell ref="A21:H21"/>
    <mergeCell ref="J22:L22"/>
    <mergeCell ref="J23:L23"/>
    <mergeCell ref="M22:Q22"/>
    <mergeCell ref="M23:Q23"/>
    <mergeCell ref="J24:L24"/>
    <mergeCell ref="M24:Q24"/>
    <mergeCell ref="A25:B25"/>
    <mergeCell ref="C22:H22"/>
    <mergeCell ref="C25:H25"/>
    <mergeCell ref="M27:Q27"/>
    <mergeCell ref="A26:B26"/>
    <mergeCell ref="C26:H26"/>
    <mergeCell ref="J26:L26"/>
    <mergeCell ref="M26:Q26"/>
    <mergeCell ref="A23:B23"/>
    <mergeCell ref="C23:H23"/>
    <mergeCell ref="A24:B24"/>
    <mergeCell ref="C24:H24"/>
  </mergeCells>
  <phoneticPr fontId="29" type="noConversion"/>
  <pageMargins left="0.78740157480314965" right="0.78740157480314965" top="0.59055118110236227" bottom="0.59055118110236227" header="0.31496062992125984" footer="0.31496062992125984"/>
  <pageSetup paperSize="9" scale="9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CALLSHEET</vt:lpstr>
      <vt:lpstr>DAGRAPPORT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 Mulder</dc:creator>
  <cp:lastModifiedBy>Remy Mulder</cp:lastModifiedBy>
  <cp:lastPrinted>2019-09-26T09:55:50Z</cp:lastPrinted>
  <dcterms:created xsi:type="dcterms:W3CDTF">2019-09-26T07:36:19Z</dcterms:created>
  <dcterms:modified xsi:type="dcterms:W3CDTF">2019-09-26T09:59:26Z</dcterms:modified>
</cp:coreProperties>
</file>